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2.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59280" yWindow="3100" windowWidth="25600" windowHeight="13880" tabRatio="823" activeTab="2"/>
  </bookViews>
  <sheets>
    <sheet name="YOUR LOCATION" sheetId="22" r:id="rId1"/>
    <sheet name="EXAMPLE for Tucson" sheetId="1" r:id="rId2"/>
    <sheet name="PPT &amp; ETo data for SW cities" sheetId="4" r:id="rId3"/>
    <sheet name="Plant Water Use coefficients" sheetId="23"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O7" i="22" l="1"/>
  <c r="C10" i="1"/>
  <c r="C45" i="1"/>
  <c r="C14" i="1"/>
  <c r="C46" i="1"/>
  <c r="D8" i="1"/>
  <c r="D10" i="1"/>
  <c r="D45" i="1"/>
  <c r="D13" i="1"/>
  <c r="D14" i="1"/>
  <c r="D46" i="1"/>
  <c r="E8" i="1"/>
  <c r="E10" i="1"/>
  <c r="E45" i="1"/>
  <c r="E13" i="1"/>
  <c r="E14" i="1"/>
  <c r="E46" i="1"/>
  <c r="F8" i="1"/>
  <c r="F10" i="1"/>
  <c r="F45" i="1"/>
  <c r="F13" i="1"/>
  <c r="F14" i="1"/>
  <c r="F46" i="1"/>
  <c r="G8" i="1"/>
  <c r="G10" i="1"/>
  <c r="G45" i="1"/>
  <c r="G13" i="1"/>
  <c r="G14" i="1"/>
  <c r="G46" i="1"/>
  <c r="H8" i="1"/>
  <c r="H10" i="1"/>
  <c r="H45" i="1"/>
  <c r="H13" i="1"/>
  <c r="H14" i="1"/>
  <c r="H46" i="1"/>
  <c r="I8" i="1"/>
  <c r="I10" i="1"/>
  <c r="I45" i="1"/>
  <c r="I13" i="1"/>
  <c r="I14" i="1"/>
  <c r="I46" i="1"/>
  <c r="J8" i="1"/>
  <c r="J10" i="1"/>
  <c r="J45" i="1"/>
  <c r="J13" i="1"/>
  <c r="J14" i="1"/>
  <c r="J46" i="1"/>
  <c r="K8" i="1"/>
  <c r="K10" i="1"/>
  <c r="K45" i="1"/>
  <c r="K13" i="1"/>
  <c r="K14" i="1"/>
  <c r="K46" i="1"/>
  <c r="L8" i="1"/>
  <c r="L10" i="1"/>
  <c r="L45" i="1"/>
  <c r="L13" i="1"/>
  <c r="L14" i="1"/>
  <c r="L46" i="1"/>
  <c r="M8" i="1"/>
  <c r="M10" i="1"/>
  <c r="M45" i="1"/>
  <c r="M13" i="1"/>
  <c r="M14" i="1"/>
  <c r="M46" i="1"/>
  <c r="N8" i="1"/>
  <c r="N10" i="1"/>
  <c r="N45" i="1"/>
  <c r="N13" i="1"/>
  <c r="N14" i="1"/>
  <c r="N46" i="1"/>
  <c r="O46" i="1"/>
  <c r="O126" i="4"/>
  <c r="O125" i="4"/>
  <c r="O61" i="4"/>
  <c r="O19" i="4"/>
  <c r="O18" i="4"/>
  <c r="O40" i="4"/>
  <c r="O39" i="4"/>
  <c r="O60" i="4"/>
  <c r="O68" i="4"/>
  <c r="O69" i="4"/>
  <c r="B16" i="22"/>
  <c r="O118" i="4"/>
  <c r="O105" i="4"/>
  <c r="O104" i="4"/>
  <c r="O84" i="4"/>
  <c r="O98" i="4"/>
  <c r="O97" i="4"/>
  <c r="O112" i="4"/>
  <c r="O111" i="4"/>
  <c r="O133" i="4"/>
  <c r="O46" i="4"/>
  <c r="O47" i="4"/>
  <c r="O54" i="4"/>
  <c r="O53" i="4"/>
  <c r="O33" i="4"/>
  <c r="O32" i="4"/>
  <c r="O12" i="4"/>
  <c r="O11" i="4"/>
  <c r="O5" i="4"/>
  <c r="O91" i="4"/>
  <c r="O90" i="4"/>
  <c r="O4" i="4"/>
  <c r="M8" i="22"/>
  <c r="M10" i="22"/>
  <c r="M37" i="22"/>
  <c r="M13" i="22"/>
  <c r="M14" i="22"/>
  <c r="M38" i="22"/>
  <c r="D8" i="22"/>
  <c r="D10" i="22"/>
  <c r="D37" i="22"/>
  <c r="D13" i="22"/>
  <c r="D14" i="22"/>
  <c r="D38" i="22"/>
  <c r="C10" i="22"/>
  <c r="C33" i="22"/>
  <c r="C14" i="22"/>
  <c r="C34" i="22"/>
  <c r="C53" i="22"/>
  <c r="C54" i="22"/>
  <c r="D53" i="22"/>
  <c r="D54" i="22"/>
  <c r="E8" i="22"/>
  <c r="E10" i="22"/>
  <c r="E53" i="22"/>
  <c r="E13" i="22"/>
  <c r="E14" i="22"/>
  <c r="E54" i="22"/>
  <c r="F8" i="22"/>
  <c r="F10" i="22"/>
  <c r="F53" i="22"/>
  <c r="F13" i="22"/>
  <c r="F14" i="22"/>
  <c r="F54" i="22"/>
  <c r="G8" i="22"/>
  <c r="G10" i="22"/>
  <c r="G53" i="22"/>
  <c r="G13" i="22"/>
  <c r="G14" i="22"/>
  <c r="G54" i="22"/>
  <c r="H8" i="22"/>
  <c r="H10" i="22"/>
  <c r="H53" i="22"/>
  <c r="H13" i="22"/>
  <c r="H14" i="22"/>
  <c r="H54" i="22"/>
  <c r="I8" i="22"/>
  <c r="I10" i="22"/>
  <c r="I53" i="22"/>
  <c r="I13" i="22"/>
  <c r="I14" i="22"/>
  <c r="I54" i="22"/>
  <c r="J8" i="22"/>
  <c r="J10" i="22"/>
  <c r="J53" i="22"/>
  <c r="J13" i="22"/>
  <c r="J14" i="22"/>
  <c r="J54" i="22"/>
  <c r="K8" i="22"/>
  <c r="K10" i="22"/>
  <c r="K53" i="22"/>
  <c r="K13" i="22"/>
  <c r="K14" i="22"/>
  <c r="K54" i="22"/>
  <c r="L8" i="22"/>
  <c r="L10" i="22"/>
  <c r="L53" i="22"/>
  <c r="L13" i="22"/>
  <c r="L14" i="22"/>
  <c r="L54" i="22"/>
  <c r="M53" i="22"/>
  <c r="M54" i="22"/>
  <c r="N8" i="22"/>
  <c r="N10" i="22"/>
  <c r="N53" i="22"/>
  <c r="N13" i="22"/>
  <c r="N14" i="22"/>
  <c r="N54" i="22"/>
  <c r="O54" i="22"/>
  <c r="AD22" i="22"/>
  <c r="C49" i="22"/>
  <c r="C50" i="22"/>
  <c r="D49" i="22"/>
  <c r="D50" i="22"/>
  <c r="E49" i="22"/>
  <c r="E50" i="22"/>
  <c r="F49" i="22"/>
  <c r="F50" i="22"/>
  <c r="G49" i="22"/>
  <c r="G50" i="22"/>
  <c r="H49" i="22"/>
  <c r="H50" i="22"/>
  <c r="I49" i="22"/>
  <c r="I50" i="22"/>
  <c r="J49" i="22"/>
  <c r="J50" i="22"/>
  <c r="K49" i="22"/>
  <c r="K50" i="22"/>
  <c r="L49" i="22"/>
  <c r="L50" i="22"/>
  <c r="M49" i="22"/>
  <c r="M50" i="22"/>
  <c r="N49" i="22"/>
  <c r="N50" i="22"/>
  <c r="O50" i="22"/>
  <c r="AC22" i="22"/>
  <c r="C45" i="22"/>
  <c r="C46" i="22"/>
  <c r="D45" i="22"/>
  <c r="D46" i="22"/>
  <c r="E45" i="22"/>
  <c r="E46" i="22"/>
  <c r="F45" i="22"/>
  <c r="F46" i="22"/>
  <c r="G45" i="22"/>
  <c r="G46" i="22"/>
  <c r="H45" i="22"/>
  <c r="H46" i="22"/>
  <c r="I45" i="22"/>
  <c r="I46" i="22"/>
  <c r="J45" i="22"/>
  <c r="J46" i="22"/>
  <c r="K45" i="22"/>
  <c r="K46" i="22"/>
  <c r="L45" i="22"/>
  <c r="L46" i="22"/>
  <c r="M45" i="22"/>
  <c r="M46" i="22"/>
  <c r="N45" i="22"/>
  <c r="N46" i="22"/>
  <c r="O46" i="22"/>
  <c r="AB22" i="22"/>
  <c r="C41" i="22"/>
  <c r="C42" i="22"/>
  <c r="D41" i="22"/>
  <c r="D42" i="22"/>
  <c r="E41" i="22"/>
  <c r="E42" i="22"/>
  <c r="F41" i="22"/>
  <c r="F42" i="22"/>
  <c r="G41" i="22"/>
  <c r="G42" i="22"/>
  <c r="H41" i="22"/>
  <c r="H42" i="22"/>
  <c r="I41" i="22"/>
  <c r="I42" i="22"/>
  <c r="J41" i="22"/>
  <c r="J42" i="22"/>
  <c r="K41" i="22"/>
  <c r="K42" i="22"/>
  <c r="L41" i="22"/>
  <c r="L42" i="22"/>
  <c r="M41" i="22"/>
  <c r="M42" i="22"/>
  <c r="N41" i="22"/>
  <c r="N42" i="22"/>
  <c r="O42" i="22"/>
  <c r="AA22" i="22"/>
  <c r="C37" i="22"/>
  <c r="C38" i="22"/>
  <c r="E37" i="22"/>
  <c r="E38" i="22"/>
  <c r="F37" i="22"/>
  <c r="F38" i="22"/>
  <c r="G37" i="22"/>
  <c r="G38" i="22"/>
  <c r="H37" i="22"/>
  <c r="H38" i="22"/>
  <c r="I37" i="22"/>
  <c r="I38" i="22"/>
  <c r="J37" i="22"/>
  <c r="J38" i="22"/>
  <c r="K37" i="22"/>
  <c r="K38" i="22"/>
  <c r="L37" i="22"/>
  <c r="L38" i="22"/>
  <c r="N37" i="22"/>
  <c r="N38" i="22"/>
  <c r="O38" i="22"/>
  <c r="Z22" i="22"/>
  <c r="D33" i="22"/>
  <c r="D34" i="22"/>
  <c r="E33" i="22"/>
  <c r="E34" i="22"/>
  <c r="F33" i="22"/>
  <c r="F34" i="22"/>
  <c r="G33" i="22"/>
  <c r="G34" i="22"/>
  <c r="H33" i="22"/>
  <c r="H34" i="22"/>
  <c r="I33" i="22"/>
  <c r="I34" i="22"/>
  <c r="J33" i="22"/>
  <c r="J34" i="22"/>
  <c r="K33" i="22"/>
  <c r="K34" i="22"/>
  <c r="L33" i="22"/>
  <c r="L34" i="22"/>
  <c r="M33" i="22"/>
  <c r="M34" i="22"/>
  <c r="N33" i="22"/>
  <c r="N34" i="22"/>
  <c r="O34" i="22"/>
  <c r="Y22" i="22"/>
  <c r="C29" i="22"/>
  <c r="C30" i="22"/>
  <c r="D29" i="22"/>
  <c r="D30" i="22"/>
  <c r="E29" i="22"/>
  <c r="E30" i="22"/>
  <c r="F29" i="22"/>
  <c r="F30" i="22"/>
  <c r="G29" i="22"/>
  <c r="G30" i="22"/>
  <c r="H29" i="22"/>
  <c r="H30" i="22"/>
  <c r="I29" i="22"/>
  <c r="I30" i="22"/>
  <c r="J29" i="22"/>
  <c r="J30" i="22"/>
  <c r="K29" i="22"/>
  <c r="K30" i="22"/>
  <c r="L29" i="22"/>
  <c r="L30" i="22"/>
  <c r="M29" i="22"/>
  <c r="M30" i="22"/>
  <c r="N29" i="22"/>
  <c r="N30" i="22"/>
  <c r="O30" i="22"/>
  <c r="X22" i="22"/>
  <c r="C25" i="22"/>
  <c r="C26" i="22"/>
  <c r="D25" i="22"/>
  <c r="D26" i="22"/>
  <c r="E25" i="22"/>
  <c r="E26" i="22"/>
  <c r="F25" i="22"/>
  <c r="F26" i="22"/>
  <c r="G25" i="22"/>
  <c r="G26" i="22"/>
  <c r="H25" i="22"/>
  <c r="H26" i="22"/>
  <c r="I25" i="22"/>
  <c r="I26" i="22"/>
  <c r="J25" i="22"/>
  <c r="J26" i="22"/>
  <c r="K25" i="22"/>
  <c r="K26" i="22"/>
  <c r="L25" i="22"/>
  <c r="L26" i="22"/>
  <c r="M25" i="22"/>
  <c r="M26" i="22"/>
  <c r="N25" i="22"/>
  <c r="N26" i="22"/>
  <c r="O26" i="22"/>
  <c r="W22" i="22"/>
  <c r="C21" i="22"/>
  <c r="C22" i="22"/>
  <c r="D21" i="22"/>
  <c r="D22" i="22"/>
  <c r="E21" i="22"/>
  <c r="E22" i="22"/>
  <c r="F21" i="22"/>
  <c r="F22" i="22"/>
  <c r="G21" i="22"/>
  <c r="G22" i="22"/>
  <c r="H21" i="22"/>
  <c r="H22" i="22"/>
  <c r="I21" i="22"/>
  <c r="I22" i="22"/>
  <c r="J21" i="22"/>
  <c r="J22" i="22"/>
  <c r="K21" i="22"/>
  <c r="K22" i="22"/>
  <c r="L21" i="22"/>
  <c r="L22" i="22"/>
  <c r="M21" i="22"/>
  <c r="M22" i="22"/>
  <c r="N21" i="22"/>
  <c r="N22" i="22"/>
  <c r="O22" i="22"/>
  <c r="V22" i="22"/>
  <c r="AD23" i="22"/>
  <c r="AC23" i="22"/>
  <c r="AB23" i="22"/>
  <c r="AA23" i="22"/>
  <c r="Z23" i="22"/>
  <c r="Y23" i="22"/>
  <c r="X23" i="22"/>
  <c r="W23" i="22"/>
  <c r="V23" i="22"/>
  <c r="O26" i="4"/>
  <c r="D53" i="1"/>
  <c r="E53" i="1"/>
  <c r="F53" i="1"/>
  <c r="G53" i="1"/>
  <c r="H53" i="1"/>
  <c r="I53" i="1"/>
  <c r="J53" i="1"/>
  <c r="K53" i="1"/>
  <c r="L53" i="1"/>
  <c r="M53" i="1"/>
  <c r="N53" i="1"/>
  <c r="C53" i="1"/>
  <c r="O53" i="1"/>
  <c r="AD22" i="1"/>
  <c r="D49" i="1"/>
  <c r="E49" i="1"/>
  <c r="F49" i="1"/>
  <c r="G49" i="1"/>
  <c r="H49" i="1"/>
  <c r="I49" i="1"/>
  <c r="J49" i="1"/>
  <c r="K49" i="1"/>
  <c r="L49" i="1"/>
  <c r="M49" i="1"/>
  <c r="N49" i="1"/>
  <c r="C49" i="1"/>
  <c r="O49" i="1"/>
  <c r="AC22" i="1"/>
  <c r="O45" i="1"/>
  <c r="AB22" i="1"/>
  <c r="D41" i="1"/>
  <c r="E41" i="1"/>
  <c r="F41" i="1"/>
  <c r="G41" i="1"/>
  <c r="H41" i="1"/>
  <c r="I41" i="1"/>
  <c r="J41" i="1"/>
  <c r="K41" i="1"/>
  <c r="L41" i="1"/>
  <c r="M41" i="1"/>
  <c r="N41" i="1"/>
  <c r="C41" i="1"/>
  <c r="O41" i="1"/>
  <c r="AA22" i="1"/>
  <c r="D37" i="1"/>
  <c r="E37" i="1"/>
  <c r="F37" i="1"/>
  <c r="G37" i="1"/>
  <c r="H37" i="1"/>
  <c r="I37" i="1"/>
  <c r="J37" i="1"/>
  <c r="K37" i="1"/>
  <c r="L37" i="1"/>
  <c r="M37" i="1"/>
  <c r="N37" i="1"/>
  <c r="C37" i="1"/>
  <c r="O37" i="1"/>
  <c r="Z22" i="1"/>
  <c r="D33" i="1"/>
  <c r="E33" i="1"/>
  <c r="F33" i="1"/>
  <c r="G33" i="1"/>
  <c r="H33" i="1"/>
  <c r="I33" i="1"/>
  <c r="J33" i="1"/>
  <c r="K33" i="1"/>
  <c r="L33" i="1"/>
  <c r="M33" i="1"/>
  <c r="N33" i="1"/>
  <c r="C33" i="1"/>
  <c r="O33" i="1"/>
  <c r="Y22" i="1"/>
  <c r="D29" i="1"/>
  <c r="E29" i="1"/>
  <c r="F29" i="1"/>
  <c r="G29" i="1"/>
  <c r="H29" i="1"/>
  <c r="I29" i="1"/>
  <c r="J29" i="1"/>
  <c r="K29" i="1"/>
  <c r="L29" i="1"/>
  <c r="M29" i="1"/>
  <c r="N29" i="1"/>
  <c r="C29" i="1"/>
  <c r="O29" i="1"/>
  <c r="X22" i="1"/>
  <c r="D54" i="1"/>
  <c r="E54" i="1"/>
  <c r="F54" i="1"/>
  <c r="G54" i="1"/>
  <c r="H54" i="1"/>
  <c r="I54" i="1"/>
  <c r="J54" i="1"/>
  <c r="K54" i="1"/>
  <c r="L54" i="1"/>
  <c r="M54" i="1"/>
  <c r="N54" i="1"/>
  <c r="C54" i="1"/>
  <c r="O54" i="1"/>
  <c r="AD21" i="1"/>
  <c r="D50" i="1"/>
  <c r="E50" i="1"/>
  <c r="F50" i="1"/>
  <c r="G50" i="1"/>
  <c r="H50" i="1"/>
  <c r="I50" i="1"/>
  <c r="J50" i="1"/>
  <c r="K50" i="1"/>
  <c r="L50" i="1"/>
  <c r="M50" i="1"/>
  <c r="N50" i="1"/>
  <c r="C50" i="1"/>
  <c r="O50" i="1"/>
  <c r="AC21" i="1"/>
  <c r="AB21" i="1"/>
  <c r="D42" i="1"/>
  <c r="E42" i="1"/>
  <c r="F42" i="1"/>
  <c r="G42" i="1"/>
  <c r="H42" i="1"/>
  <c r="I42" i="1"/>
  <c r="J42" i="1"/>
  <c r="K42" i="1"/>
  <c r="L42" i="1"/>
  <c r="M42" i="1"/>
  <c r="N42" i="1"/>
  <c r="C42" i="1"/>
  <c r="O42" i="1"/>
  <c r="AA21" i="1"/>
  <c r="D38" i="1"/>
  <c r="E38" i="1"/>
  <c r="F38" i="1"/>
  <c r="G38" i="1"/>
  <c r="H38" i="1"/>
  <c r="I38" i="1"/>
  <c r="J38" i="1"/>
  <c r="K38" i="1"/>
  <c r="L38" i="1"/>
  <c r="M38" i="1"/>
  <c r="N38" i="1"/>
  <c r="C38" i="1"/>
  <c r="O38" i="1"/>
  <c r="Z21" i="1"/>
  <c r="D34" i="1"/>
  <c r="E34" i="1"/>
  <c r="F34" i="1"/>
  <c r="G34" i="1"/>
  <c r="H34" i="1"/>
  <c r="I34" i="1"/>
  <c r="J34" i="1"/>
  <c r="K34" i="1"/>
  <c r="L34" i="1"/>
  <c r="M34" i="1"/>
  <c r="N34" i="1"/>
  <c r="C34" i="1"/>
  <c r="O34" i="1"/>
  <c r="Y21" i="1"/>
  <c r="D30" i="1"/>
  <c r="E30" i="1"/>
  <c r="F30" i="1"/>
  <c r="G30" i="1"/>
  <c r="H30" i="1"/>
  <c r="I30" i="1"/>
  <c r="J30" i="1"/>
  <c r="K30" i="1"/>
  <c r="L30" i="1"/>
  <c r="M30" i="1"/>
  <c r="N30" i="1"/>
  <c r="C30" i="1"/>
  <c r="O30" i="1"/>
  <c r="X21" i="1"/>
  <c r="D25" i="1"/>
  <c r="E25" i="1"/>
  <c r="F25" i="1"/>
  <c r="G25" i="1"/>
  <c r="H25" i="1"/>
  <c r="I25" i="1"/>
  <c r="J25" i="1"/>
  <c r="K25" i="1"/>
  <c r="L25" i="1"/>
  <c r="M25" i="1"/>
  <c r="N25" i="1"/>
  <c r="C25" i="1"/>
  <c r="O25" i="1"/>
  <c r="W22" i="1"/>
  <c r="D26" i="1"/>
  <c r="E26" i="1"/>
  <c r="F26" i="1"/>
  <c r="G26" i="1"/>
  <c r="H26" i="1"/>
  <c r="I26" i="1"/>
  <c r="J26" i="1"/>
  <c r="K26" i="1"/>
  <c r="L26" i="1"/>
  <c r="M26" i="1"/>
  <c r="N26" i="1"/>
  <c r="C26" i="1"/>
  <c r="O26" i="1"/>
  <c r="W21" i="1"/>
  <c r="D21" i="1"/>
  <c r="E21" i="1"/>
  <c r="F21" i="1"/>
  <c r="G21" i="1"/>
  <c r="H21" i="1"/>
  <c r="I21" i="1"/>
  <c r="J21" i="1"/>
  <c r="K21" i="1"/>
  <c r="L21" i="1"/>
  <c r="M21" i="1"/>
  <c r="N21" i="1"/>
  <c r="C21" i="1"/>
  <c r="O21" i="1"/>
  <c r="V22" i="1"/>
  <c r="D22" i="1"/>
  <c r="E22" i="1"/>
  <c r="F22" i="1"/>
  <c r="G22" i="1"/>
  <c r="H22" i="1"/>
  <c r="I22" i="1"/>
  <c r="J22" i="1"/>
  <c r="K22" i="1"/>
  <c r="L22" i="1"/>
  <c r="M22" i="1"/>
  <c r="N22" i="1"/>
  <c r="C22" i="1"/>
  <c r="O22" i="1"/>
  <c r="V21" i="1"/>
  <c r="O53" i="22"/>
  <c r="C52" i="22"/>
  <c r="D52" i="22"/>
  <c r="E52" i="22"/>
  <c r="F52" i="22"/>
  <c r="G52" i="22"/>
  <c r="H52" i="22"/>
  <c r="I52" i="22"/>
  <c r="J52" i="22"/>
  <c r="K52" i="22"/>
  <c r="L52" i="22"/>
  <c r="M52" i="22"/>
  <c r="N52" i="22"/>
  <c r="O52" i="22"/>
  <c r="B52" i="22"/>
  <c r="O49" i="22"/>
  <c r="C48" i="22"/>
  <c r="D48" i="22"/>
  <c r="E48" i="22"/>
  <c r="F48" i="22"/>
  <c r="G48" i="22"/>
  <c r="H48" i="22"/>
  <c r="I48" i="22"/>
  <c r="J48" i="22"/>
  <c r="K48" i="22"/>
  <c r="L48" i="22"/>
  <c r="M48" i="22"/>
  <c r="N48" i="22"/>
  <c r="O48" i="22"/>
  <c r="B48" i="22"/>
  <c r="O45" i="22"/>
  <c r="C44" i="22"/>
  <c r="D44" i="22"/>
  <c r="E44" i="22"/>
  <c r="F44" i="22"/>
  <c r="G44" i="22"/>
  <c r="H44" i="22"/>
  <c r="I44" i="22"/>
  <c r="J44" i="22"/>
  <c r="K44" i="22"/>
  <c r="L44" i="22"/>
  <c r="M44" i="22"/>
  <c r="N44" i="22"/>
  <c r="O44" i="22"/>
  <c r="B44" i="22"/>
  <c r="O41" i="22"/>
  <c r="C40" i="22"/>
  <c r="D40" i="22"/>
  <c r="E40" i="22"/>
  <c r="F40" i="22"/>
  <c r="G40" i="22"/>
  <c r="H40" i="22"/>
  <c r="I40" i="22"/>
  <c r="J40" i="22"/>
  <c r="K40" i="22"/>
  <c r="L40" i="22"/>
  <c r="M40" i="22"/>
  <c r="N40" i="22"/>
  <c r="O40" i="22"/>
  <c r="B40" i="22"/>
  <c r="O37" i="22"/>
  <c r="C36" i="22"/>
  <c r="D36" i="22"/>
  <c r="E36" i="22"/>
  <c r="F36" i="22"/>
  <c r="G36" i="22"/>
  <c r="H36" i="22"/>
  <c r="I36" i="22"/>
  <c r="J36" i="22"/>
  <c r="K36" i="22"/>
  <c r="L36" i="22"/>
  <c r="M36" i="22"/>
  <c r="N36" i="22"/>
  <c r="O36" i="22"/>
  <c r="B36" i="22"/>
  <c r="O33" i="22"/>
  <c r="C32" i="22"/>
  <c r="D32" i="22"/>
  <c r="E32" i="22"/>
  <c r="F32" i="22"/>
  <c r="G32" i="22"/>
  <c r="H32" i="22"/>
  <c r="I32" i="22"/>
  <c r="J32" i="22"/>
  <c r="K32" i="22"/>
  <c r="L32" i="22"/>
  <c r="M32" i="22"/>
  <c r="N32" i="22"/>
  <c r="O32" i="22"/>
  <c r="B32" i="22"/>
  <c r="O29" i="22"/>
  <c r="C28" i="22"/>
  <c r="D28" i="22"/>
  <c r="E28" i="22"/>
  <c r="F28" i="22"/>
  <c r="G28" i="22"/>
  <c r="H28" i="22"/>
  <c r="I28" i="22"/>
  <c r="J28" i="22"/>
  <c r="K28" i="22"/>
  <c r="L28" i="22"/>
  <c r="M28" i="22"/>
  <c r="N28" i="22"/>
  <c r="O28" i="22"/>
  <c r="B28" i="22"/>
  <c r="O25" i="22"/>
  <c r="C24" i="22"/>
  <c r="D24" i="22"/>
  <c r="E24" i="22"/>
  <c r="F24" i="22"/>
  <c r="G24" i="22"/>
  <c r="H24" i="22"/>
  <c r="I24" i="22"/>
  <c r="J24" i="22"/>
  <c r="K24" i="22"/>
  <c r="L24" i="22"/>
  <c r="M24" i="22"/>
  <c r="N24" i="22"/>
  <c r="O24" i="22"/>
  <c r="B24" i="22"/>
  <c r="O21" i="22"/>
  <c r="C20" i="22"/>
  <c r="D20" i="22"/>
  <c r="E20" i="22"/>
  <c r="F20" i="22"/>
  <c r="G20" i="22"/>
  <c r="H20" i="22"/>
  <c r="I20" i="22"/>
  <c r="J20" i="22"/>
  <c r="K20" i="22"/>
  <c r="L20" i="22"/>
  <c r="M20" i="22"/>
  <c r="N20" i="22"/>
  <c r="O20" i="22"/>
  <c r="B20" i="22"/>
  <c r="N17" i="22"/>
  <c r="M17" i="22"/>
  <c r="L17" i="22"/>
  <c r="K17" i="22"/>
  <c r="J17" i="22"/>
  <c r="I17" i="22"/>
  <c r="H17" i="22"/>
  <c r="G17" i="22"/>
  <c r="F17" i="22"/>
  <c r="E17" i="22"/>
  <c r="D17" i="22"/>
  <c r="C17" i="22"/>
  <c r="B17" i="22"/>
  <c r="N16" i="22"/>
  <c r="M16" i="22"/>
  <c r="L16" i="22"/>
  <c r="K16" i="22"/>
  <c r="J16" i="22"/>
  <c r="I16" i="22"/>
  <c r="H16" i="22"/>
  <c r="G16" i="22"/>
  <c r="F16" i="22"/>
  <c r="E16" i="22"/>
  <c r="D16" i="22"/>
  <c r="C16" i="22"/>
  <c r="O14" i="22"/>
  <c r="O12" i="22"/>
  <c r="O10" i="22"/>
  <c r="O12" i="1"/>
  <c r="B17" i="1"/>
  <c r="O119" i="4"/>
  <c r="O83" i="4"/>
  <c r="O25" i="4"/>
  <c r="O132" i="4"/>
  <c r="O7" i="1"/>
  <c r="C48" i="1"/>
  <c r="D48" i="1"/>
  <c r="E48" i="1"/>
  <c r="F48" i="1"/>
  <c r="G48" i="1"/>
  <c r="H48" i="1"/>
  <c r="I48" i="1"/>
  <c r="J48" i="1"/>
  <c r="K48" i="1"/>
  <c r="L48" i="1"/>
  <c r="M48" i="1"/>
  <c r="N48" i="1"/>
  <c r="O48" i="1"/>
  <c r="B48" i="1"/>
  <c r="C40" i="1"/>
  <c r="D40" i="1"/>
  <c r="E40" i="1"/>
  <c r="F40" i="1"/>
  <c r="G40" i="1"/>
  <c r="H40" i="1"/>
  <c r="I40" i="1"/>
  <c r="J40" i="1"/>
  <c r="K40" i="1"/>
  <c r="L40" i="1"/>
  <c r="M40" i="1"/>
  <c r="N40" i="1"/>
  <c r="O40" i="1"/>
  <c r="B40" i="1"/>
  <c r="C32" i="1"/>
  <c r="D32" i="1"/>
  <c r="E32" i="1"/>
  <c r="F32" i="1"/>
  <c r="G32" i="1"/>
  <c r="H32" i="1"/>
  <c r="I32" i="1"/>
  <c r="J32" i="1"/>
  <c r="K32" i="1"/>
  <c r="L32" i="1"/>
  <c r="M32" i="1"/>
  <c r="N32" i="1"/>
  <c r="O32" i="1"/>
  <c r="B32" i="1"/>
  <c r="C52" i="1"/>
  <c r="D52" i="1"/>
  <c r="E52" i="1"/>
  <c r="F52" i="1"/>
  <c r="G52" i="1"/>
  <c r="H52" i="1"/>
  <c r="I52" i="1"/>
  <c r="J52" i="1"/>
  <c r="K52" i="1"/>
  <c r="L52" i="1"/>
  <c r="M52" i="1"/>
  <c r="N52" i="1"/>
  <c r="O52" i="1"/>
  <c r="B52" i="1"/>
  <c r="C44" i="1"/>
  <c r="D44" i="1"/>
  <c r="E44" i="1"/>
  <c r="F44" i="1"/>
  <c r="G44" i="1"/>
  <c r="H44" i="1"/>
  <c r="I44" i="1"/>
  <c r="J44" i="1"/>
  <c r="K44" i="1"/>
  <c r="L44" i="1"/>
  <c r="M44" i="1"/>
  <c r="N44" i="1"/>
  <c r="O44" i="1"/>
  <c r="B44" i="1"/>
  <c r="C36" i="1"/>
  <c r="D36" i="1"/>
  <c r="E36" i="1"/>
  <c r="F36" i="1"/>
  <c r="G36" i="1"/>
  <c r="H36" i="1"/>
  <c r="I36" i="1"/>
  <c r="J36" i="1"/>
  <c r="K36" i="1"/>
  <c r="L36" i="1"/>
  <c r="M36" i="1"/>
  <c r="N36" i="1"/>
  <c r="O36" i="1"/>
  <c r="B36" i="1"/>
  <c r="C28" i="1"/>
  <c r="D28" i="1"/>
  <c r="E28" i="1"/>
  <c r="F28" i="1"/>
  <c r="G28" i="1"/>
  <c r="H28" i="1"/>
  <c r="I28" i="1"/>
  <c r="J28" i="1"/>
  <c r="K28" i="1"/>
  <c r="L28" i="1"/>
  <c r="M28" i="1"/>
  <c r="N28" i="1"/>
  <c r="O28" i="1"/>
  <c r="B28" i="1"/>
  <c r="N24" i="1"/>
  <c r="M24" i="1"/>
  <c r="L24" i="1"/>
  <c r="K24" i="1"/>
  <c r="J24" i="1"/>
  <c r="I24" i="1"/>
  <c r="H24" i="1"/>
  <c r="G24" i="1"/>
  <c r="F24" i="1"/>
  <c r="N20" i="1"/>
  <c r="M20" i="1"/>
  <c r="L20" i="1"/>
  <c r="K20" i="1"/>
  <c r="J20" i="1"/>
  <c r="I20" i="1"/>
  <c r="H20" i="1"/>
  <c r="G20" i="1"/>
  <c r="F20" i="1"/>
  <c r="E20" i="1"/>
  <c r="C24" i="1"/>
  <c r="D24" i="1"/>
  <c r="E24" i="1"/>
  <c r="O24" i="1"/>
  <c r="B24" i="1"/>
  <c r="C20" i="1"/>
  <c r="D20" i="1"/>
  <c r="O20" i="1"/>
  <c r="B20" i="1"/>
  <c r="B16" i="1"/>
  <c r="N17" i="1"/>
  <c r="M17" i="1"/>
  <c r="L17" i="1"/>
  <c r="K17" i="1"/>
  <c r="J17" i="1"/>
  <c r="I17" i="1"/>
  <c r="H17" i="1"/>
  <c r="G17" i="1"/>
  <c r="F17" i="1"/>
  <c r="E17" i="1"/>
  <c r="D17" i="1"/>
  <c r="C17" i="1"/>
  <c r="N16" i="1"/>
  <c r="M16" i="1"/>
  <c r="L16" i="1"/>
  <c r="K16" i="1"/>
  <c r="J16" i="1"/>
  <c r="I16" i="1"/>
  <c r="H16" i="1"/>
  <c r="G16" i="1"/>
  <c r="F16" i="1"/>
  <c r="E16" i="1"/>
  <c r="D16" i="1"/>
  <c r="C16" i="1"/>
  <c r="O10" i="1"/>
  <c r="O14" i="1"/>
</calcChain>
</file>

<file path=xl/sharedStrings.xml><?xml version="1.0" encoding="utf-8"?>
<sst xmlns="http://schemas.openxmlformats.org/spreadsheetml/2006/main" count="875" uniqueCount="198">
  <si>
    <t>total</t>
  </si>
  <si>
    <t>TUCSON, AZ</t>
  </si>
  <si>
    <t>Average Monthly Rainfall (inches)</t>
  </si>
  <si>
    <t>No Sum</t>
  </si>
  <si>
    <t>Average monthly plant water demand</t>
  </si>
  <si>
    <t>Effective water harvesting rainfall adjusted to remove a discretionary percent of rainfall</t>
  </si>
  <si>
    <t>Determine a percent of monthly rainfall to remove to address localized variability, climate impacts, high and low rainfall events (inches)</t>
  </si>
  <si>
    <t>JAN</t>
  </si>
  <si>
    <t>FEB</t>
  </si>
  <si>
    <t>MAR</t>
  </si>
  <si>
    <t>APR</t>
  </si>
  <si>
    <t>MAY</t>
  </si>
  <si>
    <t>JUN</t>
  </si>
  <si>
    <t>JUL</t>
  </si>
  <si>
    <t>AUG</t>
  </si>
  <si>
    <t>SEP</t>
  </si>
  <si>
    <t>OCT</t>
  </si>
  <si>
    <t>NOV</t>
  </si>
  <si>
    <t>DEC</t>
  </si>
  <si>
    <t>TOTAL HARVESTED RAINFALL AT  2:1 RATIO</t>
  </si>
  <si>
    <t>TOTAL HARVESTED RAINFALL AT  3:1 RATIO</t>
  </si>
  <si>
    <t>TOTAL HARVESTED RAINFALL AT 4:1 RATIO</t>
  </si>
  <si>
    <t>TOTAL HARVESTED RAINFALL AT 5:1 RATIO</t>
  </si>
  <si>
    <t>TOTAL HARVESTED RAINFALL AT 6:1 RATIO</t>
  </si>
  <si>
    <t>TOTAL HARVESTED RAINFALL AT 7:1 RATIO</t>
  </si>
  <si>
    <t>TOTAL HARVESTED RAINFALL AT 8:1 RATIO</t>
  </si>
  <si>
    <t>TOTAL HARVESTED RAINFALL AT 9:1 RATIO</t>
  </si>
  <si>
    <t>TOTAL HARVESTED RAINFALL AT 10:1 RATIO</t>
  </si>
  <si>
    <t>TOTAL MONTHS WHEN HARVESTED RAINFALL CAN EXCEED PLANT WATER DEMAND AT 2:1 RATIO</t>
  </si>
  <si>
    <t>TOTAL MONTHS WHEN HARVESTED RAINFALL CAN EXCEED PLANT WATER DEMAND AT 3:1 RATIO</t>
  </si>
  <si>
    <t>TOTAL MONTHS WHEN HARVESTED RAINFALL CAN EXCEED PLANT WATER DEMAND AT 4:1 RATIO</t>
  </si>
  <si>
    <t>TOTAL MONTHS WHEN HARVESTED RAINFALL CAN EXCEED PLANT WATER DEMAND AT 5:1 RATIO</t>
  </si>
  <si>
    <t>TOTAL MONTHS WHEN HARVESTED RAINFALL CAN EXCEED PLANT WATER DEMAND AT 6:1 RATIO</t>
  </si>
  <si>
    <t>TOTAL MONTHS WHEN HARVESTED RAINFALL CAN EXCEED PLANT WATER DEMAND AT 7:1 RATIO</t>
  </si>
  <si>
    <t>TOTAL MONTHS WHEN HARVESTED RAINFALL CAN EXCEED PLANT WATER DEMAND AT 8:1 RATIO</t>
  </si>
  <si>
    <t>TOTAL MONTHS WHEN HARVESTED RAINFALL CAN EXCEED PLANT WATER DEMAND AT 9:1 RATIO</t>
  </si>
  <si>
    <t>TOTAL MONTHS WHEN HARVESTED RAINFALL CAN EXCEED PLANT WATER DEMAND AT 10:1 RATIO</t>
  </si>
  <si>
    <t>CALCULATIONS FOR RAINFALL AND PLANT WATER DEMAND</t>
  </si>
  <si>
    <t>Months exceeding plant water demand at 2:1</t>
  </si>
  <si>
    <t>Months exceeding plant water demand at 10:1</t>
  </si>
  <si>
    <t>Months exceeding plant water demand at 9:1</t>
  </si>
  <si>
    <t>Months exceeding plant water demand at 8:1</t>
  </si>
  <si>
    <t>Months exceeding plant water demand at 7:1</t>
  </si>
  <si>
    <t>Months exceeding plant water demand at 6:1</t>
  </si>
  <si>
    <t>Months exceeding plant water demand at 5:1</t>
  </si>
  <si>
    <t>Months exceeding plant water demand at 4:1</t>
  </si>
  <si>
    <t>Months exceeding plant water demand at 3:1</t>
  </si>
  <si>
    <t>TOTAL</t>
  </si>
  <si>
    <t>Average monthly rainfall, Tucson, AZ (inches)</t>
  </si>
  <si>
    <t>Plant coefficient for lower water use plants for your area. If one is not available for your area, assume 0.25 to 0.30 to approximate it</t>
  </si>
  <si>
    <t>Average monthly reference ETo</t>
  </si>
  <si>
    <t xml:space="preserve">Catchment-to-canopy area ratio of 2:1 </t>
  </si>
  <si>
    <t xml:space="preserve">Catchment-to-canopy area ratio of 3:1 </t>
  </si>
  <si>
    <t xml:space="preserve">Catchment-to-canopy area ratio of 4:1 </t>
  </si>
  <si>
    <t xml:space="preserve">Catchment-to-canopy area ratio of 5:1 </t>
  </si>
  <si>
    <t xml:space="preserve">Catchment-to-canopy area ratio of 6:1 </t>
  </si>
  <si>
    <t xml:space="preserve">Catchment-to-canopy area ratio of 7:1 </t>
  </si>
  <si>
    <t xml:space="preserve">Catchment-to-canopy area ratio of 8:1 </t>
  </si>
  <si>
    <t xml:space="preserve">Catchment-to-canopy area ratio of 9:1 </t>
  </si>
  <si>
    <t xml:space="preserve">Catchment-to-canopy area ratio of 10:1 </t>
  </si>
  <si>
    <r>
      <rPr>
        <sz val="24"/>
        <rFont val="Arial"/>
      </rPr>
      <t>Catchment-to-canopy area ratio of 2:1</t>
    </r>
    <r>
      <rPr>
        <sz val="12"/>
        <rFont val="Arial"/>
        <family val="2"/>
      </rPr>
      <t xml:space="preserve"> </t>
    </r>
  </si>
  <si>
    <r>
      <rPr>
        <sz val="24"/>
        <rFont val="Arial"/>
      </rPr>
      <t>Catchment-to-canopy area ratio of 3:1</t>
    </r>
    <r>
      <rPr>
        <sz val="12"/>
        <rFont val="Arial"/>
        <family val="2"/>
      </rPr>
      <t xml:space="preserve"> </t>
    </r>
  </si>
  <si>
    <r>
      <rPr>
        <sz val="24"/>
        <rFont val="Arial"/>
      </rPr>
      <t>Catchment-to-canopy area ratio of 4:1</t>
    </r>
    <r>
      <rPr>
        <sz val="12"/>
        <rFont val="Arial"/>
        <family val="2"/>
      </rPr>
      <t xml:space="preserve"> </t>
    </r>
  </si>
  <si>
    <r>
      <t>Catchment-to-canopy area ratio of 5:1</t>
    </r>
    <r>
      <rPr>
        <sz val="12"/>
        <rFont val="Arial"/>
        <family val="2"/>
      </rPr>
      <t xml:space="preserve"> </t>
    </r>
  </si>
  <si>
    <r>
      <t>Catchment-to-canopy area ratio of 6:1</t>
    </r>
    <r>
      <rPr>
        <sz val="12"/>
        <rFont val="Arial"/>
        <family val="2"/>
      </rPr>
      <t xml:space="preserve"> </t>
    </r>
  </si>
  <si>
    <r>
      <t>Catchment-to-canopy area ratio of 7:1</t>
    </r>
    <r>
      <rPr>
        <sz val="12"/>
        <rFont val="Arial"/>
        <family val="2"/>
      </rPr>
      <t xml:space="preserve"> </t>
    </r>
  </si>
  <si>
    <r>
      <t>Catchment-to-canopy area ratio of 8:1</t>
    </r>
    <r>
      <rPr>
        <sz val="12"/>
        <rFont val="Arial"/>
        <family val="2"/>
      </rPr>
      <t xml:space="preserve"> </t>
    </r>
  </si>
  <si>
    <r>
      <t>Catchment-to-canopy area ratio of 9:1</t>
    </r>
    <r>
      <rPr>
        <sz val="12"/>
        <rFont val="Arial"/>
        <family val="2"/>
      </rPr>
      <t xml:space="preserve"> </t>
    </r>
  </si>
  <si>
    <r>
      <t>Catchment-to-canopy area ratio of 10:1</t>
    </r>
    <r>
      <rPr>
        <sz val="12"/>
        <rFont val="Arial"/>
        <family val="2"/>
      </rPr>
      <t xml:space="preserve"> </t>
    </r>
  </si>
  <si>
    <t>ESTIMATE A CATCHMENT-TO-CANOPY CATCHMENT AREA RATIO FOR RAINWATER HARVESTING IN YOUR LOCATION</t>
  </si>
  <si>
    <t>\</t>
  </si>
  <si>
    <t>CATCHMENT RATIO</t>
  </si>
  <si>
    <t>2:1</t>
  </si>
  <si>
    <t>TOTAL HARVESTED RAINFALL</t>
  </si>
  <si>
    <t>3:1</t>
  </si>
  <si>
    <t>4:1</t>
  </si>
  <si>
    <t>5:1</t>
  </si>
  <si>
    <t>6:1</t>
  </si>
  <si>
    <t>7:1</t>
  </si>
  <si>
    <t>8:1</t>
  </si>
  <si>
    <t>9:1</t>
  </si>
  <si>
    <t>10:1</t>
  </si>
  <si>
    <t xml:space="preserve"> NUMBER OF MONTHS THAT DEMAND IS MET AT DIFFERENT CATCHMENT RATIOS</t>
  </si>
  <si>
    <r>
      <rPr>
        <sz val="12"/>
        <rFont val="Arial"/>
        <family val="2"/>
      </rPr>
      <t>Reduction in average rainfall (Inches), Tucson, AZ</t>
    </r>
  </si>
  <si>
    <t>Average monthly reference Eto (inches), Tucson, AZ</t>
  </si>
  <si>
    <t xml:space="preserve">Effective monthly rainfall for water harvesting (inches), Tucson, AZ </t>
  </si>
  <si>
    <t>Plant water use coefficient, Tucson, AZ</t>
  </si>
  <si>
    <t xml:space="preserve">Low water use plant demand (inches), Tucson, AZ </t>
  </si>
  <si>
    <t>AVERAGE MONTHLY RAINFALL (Inches). SOURCE:  http://www.climate-zone.com/climate/united-states/texas/el-paso/</t>
  </si>
  <si>
    <t>AVERAGE MONTHLY RAINFALL (Inches), SOURCE: Precip source: http://www.wrcc.dri.edu/cgi-bin/cliMAIN.pl?cavict+sca</t>
  </si>
  <si>
    <t>AVERAGE MONTHLY ETo, in inches. SOURCE:</t>
  </si>
  <si>
    <t>AVERAGE MONTHLY RAINFALL (Inches). SOURCE: http://www.lvol.com/lvoleg/hist/weather.html</t>
  </si>
  <si>
    <t>AVERAGE MONTHLY ETo, in inches. SOURCE: http://www.nbmg.unr.edu/dox/r48.pdf</t>
  </si>
  <si>
    <t>AVERAGE MONTHLY RAINFALL (Inches). SOURCE:  http://www.wrcc.dri.edu/cgi-bin/cliMAIN.pl?azsiev</t>
  </si>
  <si>
    <t>AVERAGE MONTHLY RAINFALL (Inches). SOURCE:  http://www.wrcc.dri.edu/cgi-bin/cliMAIN.pl?ca4747</t>
  </si>
  <si>
    <t xml:space="preserve">AVERAGE MONTHLY ETo, (inches). SOURCE: </t>
  </si>
  <si>
    <t>AVERAGE MONTHLY ETo, (Iinches). SOURCE: http://texaset.tamu.edu/pet.php</t>
  </si>
  <si>
    <t>AVERAGE MONTHLY RAINFALL (Inches). http://www.wrcc.dri.edu/cgi-bin/cliMAIN.pl?caecen+sca</t>
  </si>
  <si>
    <t xml:space="preserve">AVERAGE MONTHLY RAINFALL (Inches). SOURCE: http://www.weather.com/weather/wxclimatology/monthly/graph/USAZ0129 </t>
  </si>
  <si>
    <t>AVERAGE MONTHLY RAINFALL (Inches). SOURCE: http://www.climate-zone.com/climate/united-states/arizona/yuma/</t>
  </si>
  <si>
    <t>AVERAGE MONTHLY RAINFALL (Inches). SOURCE:  Phoenix Encanto station, http://ag.arizona.edu/azmet/data/15etrain.htm</t>
  </si>
  <si>
    <t>AVERAGE MONTHLY ETo, (inches). SOURCE: Phoenix Encanto station, http://ag.arizona.edu/azmet/data/15etrain.htm</t>
  </si>
  <si>
    <t>AVERAGE MONTHLY RAINFALL (Inches). SOURCE: Litchfield station, http://ag.arizona.edu/azmet/data/11etrain.htm</t>
  </si>
  <si>
    <t>AVERAGE MONTHLY ETo, (inches). SOURCE: Litchfield station, http://ag.arizona.edu/azmet/data/11etrain.htm</t>
  </si>
  <si>
    <t>PLANT TYPE</t>
  </si>
  <si>
    <t>high</t>
  </si>
  <si>
    <t>low</t>
  </si>
  <si>
    <t>low water use plants</t>
  </si>
  <si>
    <t>medium water use plants</t>
  </si>
  <si>
    <t>high water use plants</t>
  </si>
  <si>
    <t>AVERAGE MONTHLY RAINFALL (Inches). SOURCE: http://www.wrcc.dri.edu/cgi-bin/cliMAIN.pl?azcasa</t>
  </si>
  <si>
    <t>AVERAGE MONTHLY ETo, (inches). SOURCE: Harvesting Rainwater for Landscape Use by Patricia H. Waterfall, Extension Agent, University of Arizona; Cooperative Extension, Low 4 Program; 2nd Edition, 2004, Revised 2006</t>
  </si>
  <si>
    <t>AVERAGE MONTHLY RAINFALL (Inches). SOURCE: Precip source: http://www.wrcc.dri.edu/cgi-bin/cliMAIN.pl?azflag</t>
  </si>
  <si>
    <t>AVERAGE MONTHLY RAINFALL (Inches). SOURCE: .wrcc.dri.edu/cgi-bin/cliMAIN.pl?azlhac</t>
  </si>
  <si>
    <t>AVERAGE MONTHLY ETo, (inches). SOURCE: http://cals.arizona.edu/pubs/water/az1447.pdf</t>
  </si>
  <si>
    <t>AVERAGE MONTHLY ETo, (inches).  SOURCE: Harvesting Rainwater for Landscape Use by Patricia H. Waterfall, Extension Agent, University of Arizona; Cooperative Extension, Low 4 Program; 2nd Edition, 2004, Revised 2006</t>
  </si>
  <si>
    <t>AVERAGE MONTHLY RAINFALL (Inches), SOURCE: wrcc.dri.edu/cgi-bin/cliMAIN.pl?azking</t>
  </si>
  <si>
    <t>AVERAGE MONTHLY RAINFALL (Inches). SOURCE: http://www.wrcc.dri.edu/cgi-bin/cliMAIN.pl?azpres</t>
  </si>
  <si>
    <t>AVERAGE MONTHLY RAINFALL (Inches). SOURCE:  http://www.wrcc.dri.edu/cgi-bin/cliMAIN.pl?azscot</t>
  </si>
  <si>
    <r>
      <t>Low water use plant demand (inches),</t>
    </r>
    <r>
      <rPr>
        <b/>
        <sz val="12"/>
        <color rgb="FFFF0000"/>
        <rFont val="Arial"/>
      </rPr>
      <t xml:space="preserve"> YOUR LOCATION</t>
    </r>
  </si>
  <si>
    <r>
      <t xml:space="preserve">Average monthly reference Eto (inches), </t>
    </r>
    <r>
      <rPr>
        <b/>
        <sz val="12"/>
        <color rgb="FFFF0000"/>
        <rFont val="Arial"/>
      </rPr>
      <t>YOUR LOCATION</t>
    </r>
  </si>
  <si>
    <r>
      <t xml:space="preserve">Plant water use coefficient, </t>
    </r>
    <r>
      <rPr>
        <b/>
        <sz val="12"/>
        <color rgb="FFFF0000"/>
        <rFont val="Arial"/>
      </rPr>
      <t>YOUR LOCATION</t>
    </r>
  </si>
  <si>
    <r>
      <t xml:space="preserve">Effective monthly rainfall for water harvesting (Inches), </t>
    </r>
    <r>
      <rPr>
        <b/>
        <sz val="12"/>
        <color rgb="FFFF0000"/>
        <rFont val="Arial"/>
      </rPr>
      <t>YOUR LOCATION</t>
    </r>
  </si>
  <si>
    <r>
      <rPr>
        <sz val="12"/>
        <rFont val="Arial"/>
        <family val="2"/>
      </rPr>
      <t xml:space="preserve">Reduction in average rainfall (Inches), </t>
    </r>
    <r>
      <rPr>
        <b/>
        <sz val="12"/>
        <color rgb="FFFF0000"/>
        <rFont val="Arial"/>
      </rPr>
      <t>YOUR LOCATION</t>
    </r>
  </si>
  <si>
    <r>
      <t xml:space="preserve">Average monthly rainfall (inches), </t>
    </r>
    <r>
      <rPr>
        <b/>
        <sz val="12"/>
        <color rgb="FFFF0000"/>
        <rFont val="Arial"/>
      </rPr>
      <t>YOUR LOCATION</t>
    </r>
  </si>
  <si>
    <r>
      <t xml:space="preserve">CATCHMENT-TO-CANOPY AREA RATIO SPREADSHEET TO HELP YOU ESTIMATE RAINWATER HARVESTING POTENTIAL IN </t>
    </r>
    <r>
      <rPr>
        <b/>
        <sz val="26"/>
        <color rgb="FFFF0000"/>
        <rFont val="Arial"/>
      </rPr>
      <t>YOUR LOCATION</t>
    </r>
  </si>
  <si>
    <t>AVERAGE MONTHLY ETo, (inches). SOURCE: Sevostianovaa, et al. 2001. doi:10.2134/agronj2011.0163</t>
  </si>
  <si>
    <t>AVERAGE MONTHLY RAINFALL (Inches). SOURCE: for Lancaster: wrcc.dri.edu/cgi-bin/cliMAIN.pl?ca4747</t>
  </si>
  <si>
    <t>AVERAGE MONTHLY RAINFALL (Inches). SOURCE: wrcc.dri.edu/cgi-bin/cliMAIN.pl?caindi+sca</t>
  </si>
  <si>
    <t>AVERAGE MONTHLY ETo, (inches). SOURCE: http://esce.ucr.edu/soilwater/etodata.html</t>
  </si>
  <si>
    <t>AVERAGE MONTHLY ETo, in inches. SOURCE: http://esce.ucr.edu/soilwater/etodata.html</t>
  </si>
  <si>
    <t>pdf available at &lt;http://www.flagstaff.az.gov/DocumentCenter/Home/View/38837&gt;</t>
  </si>
  <si>
    <t>Published by Cooperative Extension, College of Agriculture and Life Sciences, University of Arizona, Tucson, AZ 85721</t>
  </si>
  <si>
    <r>
      <rPr>
        <b/>
        <i/>
        <sz val="12"/>
        <color theme="1"/>
        <rFont val="Calibri"/>
        <scheme val="minor"/>
      </rPr>
      <t>Harvesting Rainwater for Landscape Use</t>
    </r>
    <r>
      <rPr>
        <b/>
        <sz val="12"/>
        <color theme="1"/>
        <rFont val="Calibri"/>
        <family val="2"/>
        <scheme val="minor"/>
      </rPr>
      <t xml:space="preserve"> by Patricia H. Waterfall, Extension Agent, University of Arizona; Cooperative Extension, Low 4 Program; 2nd Edition, 2004, Revised 2006</t>
    </r>
  </si>
  <si>
    <t>PERCENT RANGE OF ETo NEEDED BY PLANTS</t>
  </si>
  <si>
    <t>ETo is an estimate of the water lost when a plant transpires or “sweats” through its leaves plus the water evaporated from the soil surface. ETo provides a useful reference point when determining plant irrigation need. This value is always a percent of ETo and varies according to the plant species.</t>
  </si>
  <si>
    <t xml:space="preserve">Excerpts from Waterfall reference cited above, pages 21, 23, 24: </t>
  </si>
  <si>
    <t>TABLE 6. PLANT WATER USE FACTORS  OR COEFFICIENTS</t>
  </si>
  <si>
    <t>The Plant Water Use Factor (or coefficient) represents the percent of ETo that is needed by the plant (TABLE 6). This is determined by the type of plant — high, medium, or low water use.</t>
  </si>
  <si>
    <t>These plant water use factors approximate what is needed to maintain plant health and acceptable appearance. Specific plant values (coefficients) for landscape plants are not available. Irrigation experience tells us where plants fall within each category.</t>
  </si>
  <si>
    <t>CASA GRANDE, AZ. Elevation 1398 ft</t>
  </si>
  <si>
    <t>AVONDALE-GOODYEAR, AZ. Elevation 974 ft</t>
  </si>
  <si>
    <t>EL CENTRO, CA. Elevation -39 ft</t>
  </si>
  <si>
    <t>INDIO-CATHEDRAL CITY, CA. Elevation -13 ft</t>
  </si>
  <si>
    <t>KINGMAN, AZ. Elevation 3333 ft</t>
  </si>
  <si>
    <t>LAKE HAVASU CITY, AZ. Elevation 735 ft</t>
  </si>
  <si>
    <t>MARANA, AZ. Elevation 1991 ft</t>
  </si>
  <si>
    <t>PHOENIX, AZ. Elevation 1117 ft</t>
  </si>
  <si>
    <t>PRESCOTT, AZ. Elevation 5368 ft</t>
  </si>
  <si>
    <t>SCOTTSDALE, AZ. Elevation 1257 ft</t>
  </si>
  <si>
    <t>SIERRA VISTA, AZ. Elevation 4633</t>
  </si>
  <si>
    <t>VICTORVILLE - HESPARIA, CA. Elevation 2726 ft</t>
  </si>
  <si>
    <t>YUMA, AZ. Elevation 138 ft</t>
  </si>
  <si>
    <t>TUCSON, AZ. Elevation 2389 ft</t>
  </si>
  <si>
    <t>LAS VEGAS - HENDERSON, NV. Elevation 2001 ft</t>
  </si>
  <si>
    <t>LAS CRUCES, NM. Elevation 4000 ft</t>
  </si>
  <si>
    <t>LANCASTER - PALMDALE, CA. Elevation 2359 ft</t>
  </si>
  <si>
    <t>FLAGSTAFF, AZ. Elevation 6910 ft</t>
  </si>
  <si>
    <t>EL PASO, TX. Elevation 3740 ft</t>
  </si>
  <si>
    <t>LOW WATER USE PLANT INFORMATION:&lt;&gt;</t>
  </si>
  <si>
    <t>http://www.azwater.gov/azdwr/WaterManagement/AMAs/LowWaterUsePlantList.htm</t>
  </si>
  <si>
    <t>http://aggie-horticulture.tamu.edu/archives/parsons/publications/westtexas/wtexas.html</t>
  </si>
  <si>
    <t xml:space="preserve">SELECT A PLANT WATER USE COEFFICIENT from "Plant Water Use Coefficients" worksheet page of this Excel spreadsheet. To optimize plant canopy, we  recommend focusing on  native and low water use trees and using a Plant Water Use Coefficient of 0.3 to be conservative in estimating plant water needs. </t>
  </si>
  <si>
    <t xml:space="preserve">YOU ENTER IN CELLS C7 TO N7: Average Monthly Rainfall (inches) for your area (see Worksheet tab named "PPT &amp; Eto data for SW cities" for data for some SW cities). Type in your location in CELL B7, replacing the red text. </t>
  </si>
  <si>
    <t>YOU ENTER IN CELL B8: Type in your location. YOU ENTER IN CELL C8: a percent reduction (enter it as a decimal) in monthly rainfall to address localized variability, climate impacts, high and low rainfall events, etc. for use in water harvesting calculation. We recommend a reduction of 0.50 or more. CELLS D8 TO N8 get the number automatically</t>
  </si>
  <si>
    <t xml:space="preserve">YOU ENTER IN CELL B10: Type in your location. CELLS C10 TO N10 AUTOMATICALLY CALCULATE: Effective monthly rainfall for water harvesting purposes, adjusted by the percent reduction you entered on line 8. </t>
  </si>
  <si>
    <t>YOU ENTER IN CELL B12: Type in your location. YOU ENTER IN CELLS C12 TO N12, : Average monthly reference Eto (see Worksheet tab named "PPT &amp; Eto data for SW cities" for some available data).</t>
  </si>
  <si>
    <t>YOU ENTER  IN CELL B13:Type in your location. YOU ENTER IN CELL C13 : a plant coefficient for low-water use plants for your area. If one is not available for your area, assume 0.25 to 0.30 to approximate a value for low water use plants. CELLS D13 TO N13 repeat the number automatically.</t>
  </si>
  <si>
    <t xml:space="preserve">YOU ENTER IN CELL B14: Type in your location. CELLS C14 TO N14 AUTHOMATICALLY CALCULATE: Average monthly plant water demand. </t>
  </si>
  <si>
    <t xml:space="preserve">YOU SHOULD SELECT A PLANT WATER USE COEFFICIENT from "Plant Water Use Coefficients" worksheet page of this Excel spreadsheet. To optimize plant canopy, we  recommend focusing on  native and low water use trees and using a Plant Water Use Coefficient of between 0.25 and 0.3 unless you can find more specific data for your area. </t>
  </si>
  <si>
    <t>INFORMATION ON LOW WATER USE PLANT SPECIES IS AVAILABLE FROM:  Arizona Department of Water Resources Low Water Use Plant List</t>
  </si>
  <si>
    <t xml:space="preserve">INFORMATION ON LOW WATER USE PLANT SPECIES IS AVAILABLE FROM: </t>
  </si>
  <si>
    <t>INFORMATION ON LOW WATER USE PLANT SPECIES IS AVAILABLE FROM:</t>
  </si>
  <si>
    <t xml:space="preserve">INFORMATION ON LOW WATER USE PLANT SPECIES IS AVAILABLE FROM:  </t>
  </si>
  <si>
    <t xml:space="preserve">INFORMATION ON LOW WATER USE PLANT INFORMATION IS AVAILABLE FROM:  </t>
  </si>
  <si>
    <r>
      <rPr>
        <b/>
        <u/>
        <sz val="16"/>
        <rFont val="Arial"/>
      </rPr>
      <t>INSTRUCTIONS:</t>
    </r>
    <r>
      <rPr>
        <b/>
        <sz val="16"/>
        <rFont val="Arial"/>
      </rPr>
      <t xml:space="preserve"> ENTER YOUR LOCAL DATA PER THE INSTRUCTIONS PROVIDED IN COLUMN A.</t>
    </r>
    <r>
      <rPr>
        <b/>
        <i/>
        <u/>
        <sz val="16"/>
        <rFont val="Arial"/>
      </rPr>
      <t xml:space="preserve"> </t>
    </r>
    <r>
      <rPr>
        <b/>
        <i/>
        <u/>
        <sz val="20"/>
        <rFont val="Arial"/>
      </rPr>
      <t xml:space="preserve">IMPORTANT: ENTER DATA IN THE YELLOW CELLS ONLY, </t>
    </r>
    <r>
      <rPr>
        <b/>
        <sz val="16"/>
        <rFont val="Arial"/>
      </rPr>
      <t xml:space="preserve">DO NOT CHANGE ANYTHING IN THE WHITE CELLS. THE WHITE CELLS CONTAIN EQUATIONS THAT AUTOMATICALLY CALCULATE YOUR RESULTS BASED ON THE DATA YOU HAVE ENTERED IN THE YELLOW CELLS.       SEE THE "EXAMPLE for Tucson" worksheet to see how the spreadsheet and charts looks when data is pasted into the yellow cells. </t>
    </r>
  </si>
  <si>
    <r>
      <rPr>
        <b/>
        <u/>
        <sz val="16"/>
        <rFont val="Arial"/>
      </rPr>
      <t>INSTRUCTIONS:</t>
    </r>
    <r>
      <rPr>
        <b/>
        <sz val="16"/>
        <rFont val="Arial"/>
      </rPr>
      <t xml:space="preserve"> THE CHARTS BELOW ARE GENERATED AUTOMATICALLY FROM THE DATA YOU ENTER IN THE YELLOW CELLS.      </t>
    </r>
    <r>
      <rPr>
        <sz val="16"/>
        <rFont val="Arial"/>
      </rPr>
      <t>YOU CAN CHANGE CHART COLORS, SIZES, FONTS AND OTHER ELEMENTS USING THE CHARTING CAPABILITIES OF EXCEL.    TO TRANSFER THESE CHARTS TO A POWERPOINT PRESENTATION: 1) COPY ONE CHART AT A TIME AND PASTE IT INTO A MICROSOFT WORD FILE. 2) SAVE THE WORD FILE AS A PDF. 3) OPEN THE PAGE IN POWERPOINT WHERE YOU WANT THE CHART TO APPEAR. 4) IN POWER POINT USE THE INSERT/PHOTO/PICTURE COMMAND, AND SELECT THE DESIRED PDF FILE. 5) THE CHART WILL APPEAR ON THE POWERPOINT PAGE WITH A LOT OF EXTRA WHITE "SPACE" AROUND IT. 6) "CROP" THE EXTRA WHITE SPACE AWAY SO ONLY THE CHART IS PRESENT. 7)  SIZE IT AS DESIRED ON THE POWERPOINT PAGE.</t>
    </r>
  </si>
  <si>
    <r>
      <rPr>
        <b/>
        <u/>
        <sz val="16"/>
        <rFont val="Arial"/>
      </rPr>
      <t>INSTRUCTIONS:</t>
    </r>
    <r>
      <rPr>
        <b/>
        <sz val="16"/>
        <rFont val="Arial"/>
      </rPr>
      <t xml:space="preserve"> THE CELLS BELOW AUTOMATICALLY CALCULATE A RANGE OF CANOPY-TO-CATCHMENT AREA RATIOS FOR YOUR LOCATION BASED ON DATA ENTERED ABOVE:  </t>
    </r>
    <r>
      <rPr>
        <sz val="16"/>
        <rFont val="Arial"/>
      </rPr>
      <t xml:space="preserve">See the green highlighted cells in COLUMNS O &amp; P, and the table and chart that start in cell U21, to see the range and catchment ratios and resulting months when plant-water demand could be met.       To optimize the area of plants you can support using harvested rainwater, select a catchment-to-canopy area ratio that meets low-water use plant water multiple months of the year, while getting the canopy area you need to provide shade and cooling.       All water harvesting efforts will provide a range of benefits, including stormwater management.      NOTE that all locations will require supplemental irrigation to establish new plants and to support plants in months when harvested rainwater does not meet plant water demand. To prevent supplemental irrigation when rain has already met plant-water demand, Irrigation timers should be adjusted manually, or should be controlled using weather-station linked controllers or soil moisture sensors. </t>
    </r>
  </si>
  <si>
    <r>
      <t xml:space="preserve">THE TABLE AND GRAPH BELOW SHOW SUMMARIES OF CATCHMENT-TO CANOPY-AREA RATIOS THAT COULD BE USED FOR YOUR LOCATION.     </t>
    </r>
    <r>
      <rPr>
        <sz val="16"/>
        <color theme="1"/>
        <rFont val="Arial"/>
      </rPr>
      <t xml:space="preserve">SELECT YOUR PREFERRED RATIO BASED ON LOCAL TRADOFFS BETWEEN NEEDS FOR POTABLE WATER SAVINGS, SHADE, STORMWATER MANAGEMENT, AND OTHER LOCAL FACTORS. </t>
    </r>
  </si>
  <si>
    <t xml:space="preserve">CELL B16  AUTOMATICALLY  gets your location. CELLS C16 TO N16 AUTOMATICALLY CALCULATE: Effective monthly rainwater for water harvesting purposes </t>
  </si>
  <si>
    <t>CELL B17 AUTOMATICALLY  gets your lcoation. CELLS C17 TO N17 AUTOMATICALLY CALCULATE: Low water use plant demand</t>
  </si>
  <si>
    <t>CALCULATIONS FOR A RANGE OF CATCHMENT-TO-CANOPY-AREA RATIOS</t>
  </si>
  <si>
    <t xml:space="preserve">Effective monthly rainwater for water harvesting purposes </t>
  </si>
  <si>
    <t>Low water use plant demand</t>
  </si>
  <si>
    <t xml:space="preserve">Climate and plant water-use data for Southwest desert cities and population center in the </t>
  </si>
  <si>
    <t>Desert Landscape Conservation Cooperative (DLCC)</t>
  </si>
  <si>
    <t>http://aces.nmsu.edu/pes/lowwaterplants/index.html</t>
  </si>
  <si>
    <t>AVERAGE MONTHLY RAINFALL (inches). SOURCE: http://www.wrcc.dri.edu/cgi-bin/cliMAIN.pl?azscot</t>
  </si>
  <si>
    <t>REFERENCE Eto (inches). SOURCE: http://www.wrcc.dri.edu/cgi-bin/cliMAIN.pl?azscot</t>
  </si>
  <si>
    <t>http://wrrc.arizona.edu/sites/wrrc.arizona.edu/files/Landscaping%20and%20Water%20Conservation%20Guide-%20City%20of%20El%20Centro.pdf</t>
  </si>
  <si>
    <t>http://wrrc.arizona.edu/sites/wrrc.arizona.edu/files/City%20of%20Flagstaff%20Landscape%20Plant%20List.pdf</t>
  </si>
  <si>
    <t>https://wrrc.arizona.edu/sites/wrrc.arizona.edu/files/Low%20Water%20Tree%20and%20Plant%20Guide%20Mohave%20County%20Bullhead%20City%20and%20Lake%20Havasu%20City.pdf</t>
  </si>
  <si>
    <t>City of Palmdale Approved Plant and Tree List:  http://wrrc.arizona.edu/sites/wrrc.arizona.edu/files/City%20of%20Palmdale%20Approved%20Plant%20and%20Tree%20List.PDF</t>
  </si>
  <si>
    <t>City of Lancaster Landscape and Irrigation Design Standards:   http://wrrc.arizona.edu/sites/wrrc.arizona.edu/files/City%20of%20Lancaster%20Landscape%20and%20Irrigation%20Design%20Standards.pdf</t>
  </si>
  <si>
    <t>http://wrrc.arizona.edu/sites/wrrc.arizona.edu/files/SNWA%20Water%20Smart%20Landscapes%20Program%20Plant%20List.pdf</t>
  </si>
  <si>
    <t>https://wrrc.arizona.edu/sites/wrrc.arizona.edu/files/Sierra%20Vista%20Plant%20List.pdf</t>
  </si>
  <si>
    <t>http://wrrc.arizona.edu/sites/wrrc.arizona.edu/files/SNRPC_Regional%20Plant%20List.pdf</t>
  </si>
  <si>
    <t>http://wrrc.arizona.edu/sites/wrrc.arizona.edu/files/A%20Guide%20to%20High%20Desert%20Landscaping_compressed.pdf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</si>
</sst>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29" x14ac:knownFonts="1">
    <font>
      <sz val="12"/>
      <color theme="1"/>
      <name val="Calibri"/>
      <family val="2"/>
      <scheme val="minor"/>
    </font>
    <font>
      <sz val="12"/>
      <color theme="1"/>
      <name val="Calibri"/>
      <family val="2"/>
      <scheme val="minor"/>
    </font>
    <font>
      <b/>
      <sz val="12"/>
      <name val="Arial"/>
      <family val="2"/>
    </font>
    <font>
      <sz val="10"/>
      <name val="Arial"/>
    </font>
    <font>
      <sz val="12"/>
      <name val="Arial"/>
      <family val="2"/>
    </font>
    <font>
      <b/>
      <sz val="18"/>
      <name val="Arial"/>
      <family val="2"/>
    </font>
    <font>
      <u/>
      <sz val="12"/>
      <color theme="10"/>
      <name val="Calibri"/>
      <family val="2"/>
      <scheme val="minor"/>
    </font>
    <font>
      <u/>
      <sz val="12"/>
      <color theme="11"/>
      <name val="Calibri"/>
      <family val="2"/>
      <scheme val="minor"/>
    </font>
    <font>
      <b/>
      <sz val="16"/>
      <name val="Arial"/>
    </font>
    <font>
      <sz val="12"/>
      <color theme="1"/>
      <name val="Arial"/>
    </font>
    <font>
      <sz val="12"/>
      <color rgb="FF000000"/>
      <name val="Calibri"/>
      <family val="2"/>
      <scheme val="minor"/>
    </font>
    <font>
      <b/>
      <sz val="18"/>
      <color rgb="FFFF0000"/>
      <name val="Arial"/>
    </font>
    <font>
      <b/>
      <sz val="16"/>
      <color theme="1"/>
      <name val="Arial"/>
    </font>
    <font>
      <sz val="11"/>
      <color theme="1"/>
      <name val="Arial"/>
    </font>
    <font>
      <sz val="24"/>
      <name val="Arial"/>
    </font>
    <font>
      <b/>
      <u/>
      <sz val="16"/>
      <name val="Arial"/>
    </font>
    <font>
      <b/>
      <i/>
      <u/>
      <sz val="16"/>
      <name val="Arial"/>
    </font>
    <font>
      <sz val="16"/>
      <name val="Arial"/>
    </font>
    <font>
      <b/>
      <sz val="26"/>
      <name val="Arial"/>
    </font>
    <font>
      <sz val="10"/>
      <color theme="1"/>
      <name val="Arial"/>
    </font>
    <font>
      <sz val="10"/>
      <color rgb="FF000000"/>
      <name val="Arial"/>
    </font>
    <font>
      <b/>
      <sz val="12"/>
      <color theme="1"/>
      <name val="Calibri"/>
      <family val="2"/>
      <scheme val="minor"/>
    </font>
    <font>
      <b/>
      <sz val="12"/>
      <color rgb="FFFF0000"/>
      <name val="Arial"/>
    </font>
    <font>
      <b/>
      <sz val="26"/>
      <color rgb="FFFF0000"/>
      <name val="Arial"/>
    </font>
    <font>
      <b/>
      <i/>
      <sz val="12"/>
      <color theme="1"/>
      <name val="Calibri"/>
      <scheme val="minor"/>
    </font>
    <font>
      <b/>
      <sz val="10"/>
      <name val="Arial"/>
    </font>
    <font>
      <u/>
      <sz val="10"/>
      <color theme="10"/>
      <name val="Arial"/>
    </font>
    <font>
      <b/>
      <i/>
      <u/>
      <sz val="20"/>
      <name val="Arial"/>
    </font>
    <font>
      <sz val="16"/>
      <color theme="1"/>
      <name val="Arial"/>
    </font>
  </fonts>
  <fills count="9">
    <fill>
      <patternFill patternType="none"/>
    </fill>
    <fill>
      <patternFill patternType="gray125"/>
    </fill>
    <fill>
      <patternFill patternType="solid">
        <fgColor rgb="FFFFFF00"/>
        <bgColor indexed="64"/>
      </patternFill>
    </fill>
    <fill>
      <patternFill patternType="solid">
        <fgColor rgb="FF68FFF6"/>
        <bgColor indexed="64"/>
      </patternFill>
    </fill>
    <fill>
      <patternFill patternType="solid">
        <fgColor rgb="FFCCFFCC"/>
        <bgColor indexed="64"/>
      </patternFill>
    </fill>
    <fill>
      <patternFill patternType="solid">
        <fgColor rgb="FFCCFFCC"/>
        <bgColor rgb="FF000000"/>
      </patternFill>
    </fill>
    <fill>
      <patternFill patternType="solid">
        <fgColor rgb="FFFFFF00"/>
        <bgColor rgb="FF000000"/>
      </patternFill>
    </fill>
    <fill>
      <patternFill patternType="solid">
        <fgColor rgb="FFFFAC31"/>
        <bgColor rgb="FF000000"/>
      </patternFill>
    </fill>
    <fill>
      <patternFill patternType="solid">
        <fgColor rgb="FFFFAC31"/>
        <bgColor indexed="64"/>
      </patternFill>
    </fill>
  </fills>
  <borders count="2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medium">
        <color auto="1"/>
      </left>
      <right style="medium">
        <color auto="1"/>
      </right>
      <top/>
      <bottom style="medium">
        <color auto="1"/>
      </bottom>
      <diagonal/>
    </border>
    <border>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rgb="FF000000"/>
      </bottom>
      <diagonal/>
    </border>
    <border>
      <left style="medium">
        <color auto="1"/>
      </left>
      <right style="medium">
        <color auto="1"/>
      </right>
      <top style="medium">
        <color rgb="FF000000"/>
      </top>
      <bottom/>
      <diagonal/>
    </border>
    <border>
      <left/>
      <right style="thin">
        <color rgb="FF000000"/>
      </right>
      <top style="thin">
        <color auto="1"/>
      </top>
      <bottom style="thin">
        <color auto="1"/>
      </bottom>
      <diagonal/>
    </border>
    <border>
      <left/>
      <right/>
      <top/>
      <bottom style="thin">
        <color auto="1"/>
      </bottom>
      <diagonal/>
    </border>
    <border>
      <left/>
      <right style="thin">
        <color rgb="FF000000"/>
      </right>
      <top/>
      <bottom style="thin">
        <color auto="1"/>
      </bottom>
      <diagonal/>
    </border>
    <border>
      <left style="thin">
        <color auto="1"/>
      </left>
      <right style="thin">
        <color auto="1"/>
      </right>
      <top/>
      <bottom/>
      <diagonal/>
    </border>
  </borders>
  <cellStyleXfs count="55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275">
    <xf numFmtId="0" fontId="0" fillId="0" borderId="0" xfId="0"/>
    <xf numFmtId="0" fontId="4" fillId="0" borderId="0" xfId="0" applyFont="1"/>
    <xf numFmtId="0" fontId="4" fillId="0" borderId="0" xfId="0" applyFont="1" applyAlignment="1">
      <alignment horizontal="center"/>
    </xf>
    <xf numFmtId="0" fontId="4" fillId="0" borderId="3" xfId="0" applyFont="1" applyFill="1" applyBorder="1" applyAlignment="1">
      <alignment wrapText="1"/>
    </xf>
    <xf numFmtId="0" fontId="4" fillId="0" borderId="0" xfId="0" applyFont="1" applyFill="1" applyBorder="1"/>
    <xf numFmtId="0" fontId="4" fillId="0" borderId="0" xfId="0" applyFont="1" applyFill="1"/>
    <xf numFmtId="0" fontId="2" fillId="0" borderId="0" xfId="0" applyFont="1" applyAlignment="1">
      <alignment horizontal="center"/>
    </xf>
    <xf numFmtId="0" fontId="5" fillId="0" borderId="3" xfId="0" applyFont="1" applyFill="1" applyBorder="1"/>
    <xf numFmtId="0" fontId="4" fillId="0" borderId="3" xfId="0" applyFont="1" applyFill="1" applyBorder="1" applyAlignment="1">
      <alignment horizontal="right"/>
    </xf>
    <xf numFmtId="0" fontId="4" fillId="0" borderId="3" xfId="0" applyFont="1" applyFill="1" applyBorder="1"/>
    <xf numFmtId="0" fontId="2" fillId="0" borderId="3" xfId="0" applyFont="1" applyFill="1" applyBorder="1"/>
    <xf numFmtId="0" fontId="3" fillId="0" borderId="0" xfId="0" applyFont="1" applyFill="1"/>
    <xf numFmtId="0" fontId="0" fillId="0" borderId="0" xfId="0" applyFill="1"/>
    <xf numFmtId="0" fontId="2" fillId="0" borderId="0" xfId="0" applyFont="1" applyFill="1" applyAlignment="1">
      <alignment horizontal="center"/>
    </xf>
    <xf numFmtId="0" fontId="4" fillId="4" borderId="3" xfId="0" applyFont="1" applyFill="1" applyBorder="1" applyAlignment="1">
      <alignment wrapText="1"/>
    </xf>
    <xf numFmtId="0" fontId="4" fillId="4" borderId="3" xfId="0" applyFont="1" applyFill="1" applyBorder="1"/>
    <xf numFmtId="2" fontId="4" fillId="0" borderId="3" xfId="0" applyNumberFormat="1" applyFont="1" applyFill="1" applyBorder="1"/>
    <xf numFmtId="0" fontId="4" fillId="0" borderId="3" xfId="0" applyFont="1" applyBorder="1" applyAlignment="1">
      <alignment horizontal="right"/>
    </xf>
    <xf numFmtId="0" fontId="4" fillId="0" borderId="2" xfId="0" applyFont="1" applyBorder="1"/>
    <xf numFmtId="0" fontId="4" fillId="0" borderId="4" xfId="0" applyFont="1" applyBorder="1" applyAlignment="1">
      <alignment horizontal="right"/>
    </xf>
    <xf numFmtId="0" fontId="4" fillId="0" borderId="5" xfId="0" applyFont="1" applyBorder="1"/>
    <xf numFmtId="0" fontId="2" fillId="0" borderId="4" xfId="0" applyFont="1" applyBorder="1" applyAlignment="1">
      <alignment horizontal="right"/>
    </xf>
    <xf numFmtId="0" fontId="2" fillId="0" borderId="5" xfId="0" applyFont="1" applyBorder="1"/>
    <xf numFmtId="0" fontId="4" fillId="2" borderId="3" xfId="0" applyFont="1" applyFill="1" applyBorder="1" applyAlignment="1">
      <alignment wrapText="1"/>
    </xf>
    <xf numFmtId="2" fontId="4" fillId="2" borderId="3" xfId="0" applyNumberFormat="1" applyFont="1" applyFill="1" applyBorder="1"/>
    <xf numFmtId="0" fontId="2" fillId="0" borderId="0" xfId="0" applyFont="1" applyAlignment="1">
      <alignment horizontal="center" wrapText="1"/>
    </xf>
    <xf numFmtId="0" fontId="4" fillId="0" borderId="0" xfId="0" applyFont="1" applyAlignment="1">
      <alignment wrapText="1"/>
    </xf>
    <xf numFmtId="165" fontId="4" fillId="0" borderId="3" xfId="0" applyNumberFormat="1" applyFont="1" applyFill="1" applyBorder="1"/>
    <xf numFmtId="0" fontId="2" fillId="0" borderId="0" xfId="0" applyFont="1" applyFill="1" applyAlignment="1">
      <alignment horizontal="center" wrapText="1"/>
    </xf>
    <xf numFmtId="0" fontId="4" fillId="0" borderId="0" xfId="0" applyFont="1" applyFill="1" applyBorder="1" applyAlignment="1">
      <alignment wrapText="1"/>
    </xf>
    <xf numFmtId="0" fontId="4" fillId="0" borderId="0" xfId="0" applyFont="1" applyFill="1" applyAlignment="1">
      <alignment wrapText="1"/>
    </xf>
    <xf numFmtId="2" fontId="4" fillId="2" borderId="3" xfId="0" applyNumberFormat="1" applyFont="1" applyFill="1" applyBorder="1" applyAlignment="1">
      <alignment horizontal="right"/>
    </xf>
    <xf numFmtId="0" fontId="5" fillId="0" borderId="3" xfId="0" applyFont="1" applyBorder="1" applyAlignment="1">
      <alignment horizontal="left" wrapText="1"/>
    </xf>
    <xf numFmtId="2" fontId="4" fillId="0" borderId="6" xfId="0" applyNumberFormat="1" applyFont="1" applyFill="1" applyBorder="1"/>
    <xf numFmtId="0" fontId="4" fillId="0" borderId="6" xfId="0" applyFont="1" applyFill="1" applyBorder="1"/>
    <xf numFmtId="0" fontId="4" fillId="0" borderId="4" xfId="0" applyFont="1" applyFill="1" applyBorder="1" applyAlignment="1">
      <alignment wrapText="1"/>
    </xf>
    <xf numFmtId="0" fontId="2" fillId="0" borderId="4" xfId="0" applyFont="1" applyFill="1" applyBorder="1"/>
    <xf numFmtId="2" fontId="4" fillId="6" borderId="4" xfId="0" applyNumberFormat="1" applyFont="1" applyFill="1" applyBorder="1" applyAlignment="1">
      <alignment horizontal="right"/>
    </xf>
    <xf numFmtId="2" fontId="4" fillId="6" borderId="5" xfId="0" applyNumberFormat="1" applyFont="1" applyFill="1" applyBorder="1"/>
    <xf numFmtId="0" fontId="9" fillId="2" borderId="0" xfId="0" applyFont="1" applyFill="1" applyAlignment="1">
      <alignment wrapText="1"/>
    </xf>
    <xf numFmtId="0" fontId="4" fillId="0" borderId="6" xfId="0" applyFont="1" applyFill="1" applyBorder="1" applyAlignment="1">
      <alignment wrapText="1"/>
    </xf>
    <xf numFmtId="2" fontId="4" fillId="0" borderId="3" xfId="0" applyNumberFormat="1" applyFont="1" applyFill="1" applyBorder="1" applyAlignment="1">
      <alignment horizontal="center" vertical="center" wrapText="1"/>
    </xf>
    <xf numFmtId="0" fontId="0" fillId="0" borderId="3" xfId="0" applyFont="1" applyFill="1" applyBorder="1"/>
    <xf numFmtId="0" fontId="3" fillId="0" borderId="3" xfId="0" applyFont="1" applyFill="1" applyBorder="1"/>
    <xf numFmtId="0" fontId="0" fillId="0" borderId="3" xfId="0" applyFill="1" applyBorder="1"/>
    <xf numFmtId="0" fontId="4" fillId="0" borderId="3" xfId="0" applyFont="1" applyFill="1" applyBorder="1" applyAlignment="1">
      <alignment horizontal="left" vertical="center" wrapText="1"/>
    </xf>
    <xf numFmtId="0" fontId="4" fillId="0" borderId="2" xfId="0" applyFont="1" applyFill="1" applyBorder="1" applyAlignment="1">
      <alignment wrapText="1"/>
    </xf>
    <xf numFmtId="2" fontId="4" fillId="0" borderId="3" xfId="0" applyNumberFormat="1" applyFont="1" applyFill="1" applyBorder="1" applyAlignment="1">
      <alignment horizontal="right"/>
    </xf>
    <xf numFmtId="0" fontId="4" fillId="2" borderId="4" xfId="0" applyFont="1" applyFill="1" applyBorder="1" applyAlignment="1">
      <alignment wrapText="1"/>
    </xf>
    <xf numFmtId="0" fontId="9" fillId="0" borderId="0" xfId="0" applyFont="1" applyFill="1"/>
    <xf numFmtId="0" fontId="9" fillId="0" borderId="0" xfId="0" applyFont="1"/>
    <xf numFmtId="0" fontId="9" fillId="3" borderId="0" xfId="0" applyFont="1" applyFill="1"/>
    <xf numFmtId="0" fontId="9" fillId="4" borderId="0" xfId="0" applyFont="1" applyFill="1"/>
    <xf numFmtId="0" fontId="9" fillId="0" borderId="3" xfId="0" applyFont="1" applyFill="1" applyBorder="1"/>
    <xf numFmtId="0" fontId="9" fillId="4" borderId="3" xfId="0" applyFont="1" applyFill="1" applyBorder="1"/>
    <xf numFmtId="0" fontId="4" fillId="0" borderId="4" xfId="0" applyFont="1" applyFill="1" applyBorder="1" applyAlignment="1">
      <alignment horizontal="right"/>
    </xf>
    <xf numFmtId="0" fontId="4" fillId="2" borderId="4" xfId="0" applyFont="1" applyFill="1" applyBorder="1" applyAlignment="1">
      <alignment horizontal="right"/>
    </xf>
    <xf numFmtId="0" fontId="4" fillId="0" borderId="5" xfId="0" applyFont="1" applyFill="1" applyBorder="1" applyAlignment="1">
      <alignment wrapText="1"/>
    </xf>
    <xf numFmtId="0" fontId="2" fillId="0" borderId="4" xfId="0" applyFont="1" applyFill="1" applyBorder="1" applyAlignment="1">
      <alignment horizontal="right"/>
    </xf>
    <xf numFmtId="0" fontId="2" fillId="0" borderId="5" xfId="0" applyFont="1" applyFill="1" applyBorder="1"/>
    <xf numFmtId="0" fontId="4" fillId="0" borderId="2" xfId="0" applyFont="1" applyFill="1" applyBorder="1" applyAlignment="1">
      <alignment horizontal="left" vertical="center" wrapText="1"/>
    </xf>
    <xf numFmtId="165" fontId="4" fillId="0" borderId="4" xfId="0" applyNumberFormat="1" applyFont="1" applyFill="1" applyBorder="1" applyAlignment="1">
      <alignment horizontal="right"/>
    </xf>
    <xf numFmtId="0" fontId="4" fillId="0" borderId="4" xfId="0" applyFont="1" applyFill="1" applyBorder="1"/>
    <xf numFmtId="0" fontId="2" fillId="0" borderId="5" xfId="0" applyFont="1" applyFill="1" applyBorder="1" applyAlignment="1">
      <alignment horizontal="right"/>
    </xf>
    <xf numFmtId="0" fontId="2" fillId="0" borderId="2" xfId="0" applyFont="1" applyFill="1" applyBorder="1"/>
    <xf numFmtId="0" fontId="9" fillId="2" borderId="3" xfId="0" applyFont="1" applyFill="1" applyBorder="1" applyAlignment="1">
      <alignment horizontal="left" vertical="center" wrapText="1"/>
    </xf>
    <xf numFmtId="0" fontId="4" fillId="0" borderId="3" xfId="0" applyFont="1" applyFill="1" applyBorder="1" applyAlignment="1">
      <alignment vertical="center"/>
    </xf>
    <xf numFmtId="0" fontId="4" fillId="0" borderId="3" xfId="0" applyFont="1" applyFill="1" applyBorder="1" applyAlignment="1">
      <alignment vertical="center" wrapText="1"/>
    </xf>
    <xf numFmtId="0" fontId="2" fillId="0" borderId="3" xfId="0" applyFont="1" applyBorder="1" applyAlignment="1">
      <alignment horizontal="right" vertical="center"/>
    </xf>
    <xf numFmtId="0" fontId="2" fillId="0" borderId="3" xfId="0" applyFont="1" applyBorder="1" applyAlignment="1">
      <alignment vertical="center"/>
    </xf>
    <xf numFmtId="0" fontId="2" fillId="0" borderId="3" xfId="0" applyFont="1" applyFill="1" applyBorder="1" applyAlignment="1">
      <alignment vertical="center"/>
    </xf>
    <xf numFmtId="0" fontId="9" fillId="2" borderId="3" xfId="0" applyFont="1" applyFill="1" applyBorder="1" applyAlignment="1">
      <alignment vertical="center" wrapText="1"/>
    </xf>
    <xf numFmtId="2" fontId="4" fillId="0" borderId="3" xfId="0" applyNumberFormat="1" applyFont="1" applyFill="1" applyBorder="1" applyAlignment="1">
      <alignment vertical="center"/>
    </xf>
    <xf numFmtId="2" fontId="4" fillId="2" borderId="3" xfId="0" applyNumberFormat="1" applyFont="1" applyFill="1" applyBorder="1" applyAlignment="1">
      <alignment horizontal="right" vertical="center"/>
    </xf>
    <xf numFmtId="2" fontId="4" fillId="0" borderId="3" xfId="0" applyNumberFormat="1" applyFont="1" applyFill="1" applyBorder="1" applyAlignment="1">
      <alignment horizontal="right" vertical="center"/>
    </xf>
    <xf numFmtId="0" fontId="4" fillId="0" borderId="2" xfId="0" applyFont="1" applyFill="1" applyBorder="1"/>
    <xf numFmtId="0" fontId="11" fillId="0" borderId="3" xfId="0" applyFont="1" applyBorder="1" applyAlignment="1">
      <alignment horizontal="left" wrapText="1"/>
    </xf>
    <xf numFmtId="0" fontId="4" fillId="2" borderId="3" xfId="0" applyFont="1" applyFill="1" applyBorder="1" applyAlignment="1">
      <alignment vertical="center" wrapText="1"/>
    </xf>
    <xf numFmtId="0" fontId="0" fillId="0" borderId="3" xfId="0" quotePrefix="1" applyFont="1" applyFill="1" applyBorder="1"/>
    <xf numFmtId="0" fontId="3" fillId="2" borderId="3" xfId="0" applyFont="1" applyFill="1" applyBorder="1"/>
    <xf numFmtId="0" fontId="0" fillId="0" borderId="3" xfId="0" applyBorder="1"/>
    <xf numFmtId="20" fontId="0" fillId="0" borderId="3" xfId="0" quotePrefix="1" applyNumberFormat="1" applyFill="1" applyBorder="1" applyAlignment="1">
      <alignment horizontal="right"/>
    </xf>
    <xf numFmtId="0" fontId="0" fillId="0" borderId="3" xfId="0" quotePrefix="1" applyFill="1" applyBorder="1"/>
    <xf numFmtId="20" fontId="0" fillId="0" borderId="3" xfId="0" quotePrefix="1" applyNumberFormat="1" applyBorder="1"/>
    <xf numFmtId="0" fontId="0" fillId="0" borderId="3" xfId="0" applyFill="1" applyBorder="1" applyAlignment="1">
      <alignment wrapText="1"/>
    </xf>
    <xf numFmtId="2" fontId="0" fillId="0" borderId="3" xfId="0" applyNumberFormat="1" applyBorder="1"/>
    <xf numFmtId="165" fontId="0" fillId="0" borderId="3" xfId="0" applyNumberFormat="1" applyFill="1" applyBorder="1"/>
    <xf numFmtId="165" fontId="3" fillId="0" borderId="3" xfId="0" applyNumberFormat="1" applyFont="1" applyFill="1" applyBorder="1"/>
    <xf numFmtId="165" fontId="0" fillId="0" borderId="3" xfId="0" applyNumberFormat="1" applyBorder="1"/>
    <xf numFmtId="164" fontId="4" fillId="2" borderId="3" xfId="0" applyNumberFormat="1" applyFont="1" applyFill="1" applyBorder="1" applyAlignment="1">
      <alignment horizontal="right"/>
    </xf>
    <xf numFmtId="164" fontId="4" fillId="2" borderId="2" xfId="0" applyNumberFormat="1" applyFont="1" applyFill="1" applyBorder="1"/>
    <xf numFmtId="164" fontId="10" fillId="2" borderId="5" xfId="0" applyNumberFormat="1" applyFont="1" applyFill="1" applyBorder="1"/>
    <xf numFmtId="164" fontId="4" fillId="2" borderId="5" xfId="0" applyNumberFormat="1" applyFont="1" applyFill="1" applyBorder="1"/>
    <xf numFmtId="0" fontId="3" fillId="0" borderId="3" xfId="0" applyFont="1" applyFill="1" applyBorder="1" applyAlignment="1">
      <alignment vertical="center"/>
    </xf>
    <xf numFmtId="0" fontId="3" fillId="2" borderId="3" xfId="0" applyFont="1" applyFill="1" applyBorder="1" applyAlignment="1">
      <alignment vertical="center"/>
    </xf>
    <xf numFmtId="0" fontId="3" fillId="0" borderId="2" xfId="0" applyFont="1" applyBorder="1" applyAlignment="1">
      <alignment vertical="center"/>
    </xf>
    <xf numFmtId="0" fontId="3" fillId="0" borderId="5" xfId="0" applyFont="1" applyBorder="1" applyAlignment="1">
      <alignment vertical="center"/>
    </xf>
    <xf numFmtId="0" fontId="0" fillId="0" borderId="0" xfId="0" applyAlignment="1">
      <alignment horizontal="left"/>
    </xf>
    <xf numFmtId="0" fontId="0" fillId="0" borderId="3" xfId="0" applyBorder="1" applyAlignment="1">
      <alignment horizontal="center"/>
    </xf>
    <xf numFmtId="0" fontId="0" fillId="0" borderId="0" xfId="0" applyAlignment="1">
      <alignment wrapText="1"/>
    </xf>
    <xf numFmtId="0" fontId="21" fillId="0" borderId="0" xfId="0" applyFont="1" applyAlignment="1">
      <alignment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9" xfId="0" applyFont="1" applyBorder="1" applyAlignment="1">
      <alignment horizontal="left" vertical="center" wrapText="1"/>
    </xf>
    <xf numFmtId="0" fontId="4" fillId="0" borderId="4" xfId="0" applyFont="1" applyFill="1" applyBorder="1" applyAlignment="1">
      <alignment vertical="center" wrapText="1"/>
    </xf>
    <xf numFmtId="0" fontId="4" fillId="2" borderId="11" xfId="0" applyFont="1" applyFill="1" applyBorder="1" applyAlignment="1">
      <alignment vertical="center" wrapText="1"/>
    </xf>
    <xf numFmtId="0" fontId="4" fillId="2" borderId="4" xfId="0" applyFont="1" applyFill="1" applyBorder="1" applyAlignment="1">
      <alignment vertical="center" wrapText="1"/>
    </xf>
    <xf numFmtId="0" fontId="3" fillId="0" borderId="3" xfId="0" applyFont="1" applyBorder="1" applyAlignment="1">
      <alignment horizontal="left" vertical="center" wrapText="1"/>
    </xf>
    <xf numFmtId="164" fontId="3" fillId="0" borderId="3" xfId="0" applyNumberFormat="1" applyFont="1" applyBorder="1" applyAlignment="1">
      <alignment vertical="center"/>
    </xf>
    <xf numFmtId="0" fontId="3" fillId="0" borderId="3" xfId="0" applyFont="1" applyBorder="1" applyAlignment="1">
      <alignment vertical="center"/>
    </xf>
    <xf numFmtId="164" fontId="3" fillId="0" borderId="3" xfId="301" applyNumberFormat="1" applyFont="1" applyFill="1" applyBorder="1" applyAlignment="1">
      <alignment vertical="center"/>
    </xf>
    <xf numFmtId="164" fontId="3" fillId="0" borderId="21" xfId="0" applyNumberFormat="1" applyFont="1" applyBorder="1" applyAlignment="1">
      <alignment vertical="center"/>
    </xf>
    <xf numFmtId="0" fontId="3" fillId="0" borderId="13" xfId="0" applyFont="1" applyBorder="1" applyAlignment="1">
      <alignment vertical="center"/>
    </xf>
    <xf numFmtId="2" fontId="20" fillId="0" borderId="3" xfId="0" applyNumberFormat="1" applyFont="1" applyBorder="1" applyAlignment="1">
      <alignment vertical="center" wrapText="1"/>
    </xf>
    <xf numFmtId="0" fontId="19" fillId="0" borderId="3" xfId="0" applyFont="1" applyFill="1" applyBorder="1" applyAlignment="1">
      <alignment vertical="center"/>
    </xf>
    <xf numFmtId="0" fontId="20" fillId="0" borderId="3" xfId="0" applyFont="1" applyBorder="1" applyAlignment="1">
      <alignment vertical="center"/>
    </xf>
    <xf numFmtId="0" fontId="20" fillId="0" borderId="2" xfId="0" applyFont="1" applyBorder="1" applyAlignment="1">
      <alignment vertical="center"/>
    </xf>
    <xf numFmtId="2" fontId="20" fillId="0" borderId="0" xfId="0" applyNumberFormat="1" applyFont="1" applyAlignment="1">
      <alignment vertical="center" wrapText="1"/>
    </xf>
    <xf numFmtId="0" fontId="20" fillId="0" borderId="13" xfId="0" applyFont="1" applyBorder="1" applyAlignment="1">
      <alignment vertical="center"/>
    </xf>
    <xf numFmtId="0" fontId="20" fillId="0" borderId="5" xfId="0" applyFont="1" applyBorder="1" applyAlignment="1">
      <alignment vertical="center"/>
    </xf>
    <xf numFmtId="0" fontId="19" fillId="0" borderId="3" xfId="0" applyFont="1" applyBorder="1" applyAlignment="1">
      <alignment vertical="center" wrapText="1"/>
    </xf>
    <xf numFmtId="0" fontId="19" fillId="4" borderId="3" xfId="0" applyFont="1" applyFill="1" applyBorder="1" applyAlignment="1">
      <alignment vertical="center" wrapText="1"/>
    </xf>
    <xf numFmtId="2" fontId="20" fillId="0" borderId="3" xfId="0" applyNumberFormat="1" applyFont="1" applyBorder="1" applyAlignment="1">
      <alignment vertical="center"/>
    </xf>
    <xf numFmtId="0" fontId="20" fillId="5" borderId="3" xfId="0" applyFont="1" applyFill="1" applyBorder="1" applyAlignment="1">
      <alignment vertical="center" wrapText="1"/>
    </xf>
    <xf numFmtId="0" fontId="3" fillId="5" borderId="3" xfId="0" applyFont="1" applyFill="1" applyBorder="1" applyAlignment="1">
      <alignment vertical="center"/>
    </xf>
    <xf numFmtId="0" fontId="3" fillId="4" borderId="3" xfId="0" applyFont="1" applyFill="1" applyBorder="1" applyAlignment="1">
      <alignment vertical="center"/>
    </xf>
    <xf numFmtId="0" fontId="20" fillId="5" borderId="2" xfId="0" applyFont="1" applyFill="1" applyBorder="1" applyAlignment="1">
      <alignment vertical="center" wrapText="1"/>
    </xf>
    <xf numFmtId="0" fontId="3" fillId="5" borderId="2" xfId="0" applyFont="1" applyFill="1" applyBorder="1" applyAlignment="1">
      <alignment vertical="center"/>
    </xf>
    <xf numFmtId="0" fontId="20" fillId="5" borderId="5" xfId="0" applyFont="1" applyFill="1" applyBorder="1" applyAlignment="1">
      <alignment vertical="center" wrapText="1"/>
    </xf>
    <xf numFmtId="0" fontId="3" fillId="5" borderId="5" xfId="0" applyFont="1" applyFill="1" applyBorder="1" applyAlignment="1">
      <alignment vertical="center"/>
    </xf>
    <xf numFmtId="0" fontId="19" fillId="4" borderId="3" xfId="0" applyFont="1" applyFill="1" applyBorder="1" applyAlignment="1">
      <alignment vertical="center"/>
    </xf>
    <xf numFmtId="2" fontId="20" fillId="6" borderId="0" xfId="0" applyNumberFormat="1" applyFont="1" applyFill="1" applyAlignment="1">
      <alignment vertical="center" wrapText="1"/>
    </xf>
    <xf numFmtId="2" fontId="20" fillId="6" borderId="3" xfId="0" applyNumberFormat="1" applyFont="1" applyFill="1" applyBorder="1" applyAlignment="1">
      <alignment vertical="center" wrapText="1"/>
    </xf>
    <xf numFmtId="2" fontId="20" fillId="2" borderId="3" xfId="0" applyNumberFormat="1" applyFont="1" applyFill="1" applyBorder="1" applyAlignment="1">
      <alignment vertical="center" wrapText="1"/>
    </xf>
    <xf numFmtId="0" fontId="13" fillId="2" borderId="3" xfId="0" applyFont="1" applyFill="1" applyBorder="1" applyAlignment="1">
      <alignment vertical="center" wrapText="1"/>
    </xf>
    <xf numFmtId="0" fontId="4" fillId="0" borderId="1" xfId="0" applyFont="1" applyFill="1" applyBorder="1" applyAlignment="1">
      <alignment vertical="center" wrapText="1"/>
    </xf>
    <xf numFmtId="0" fontId="3" fillId="0" borderId="7" xfId="0" applyFont="1" applyBorder="1" applyAlignment="1">
      <alignment horizontal="left" vertical="center" wrapText="1"/>
    </xf>
    <xf numFmtId="0" fontId="3" fillId="0" borderId="7" xfId="0" applyFont="1" applyFill="1" applyBorder="1" applyAlignment="1">
      <alignment vertical="center"/>
    </xf>
    <xf numFmtId="0" fontId="26" fillId="0" borderId="7" xfId="402" applyFont="1" applyBorder="1" applyAlignment="1">
      <alignment horizontal="left" vertical="center" wrapText="1"/>
    </xf>
    <xf numFmtId="0" fontId="3" fillId="0" borderId="2" xfId="0" applyFont="1" applyFill="1" applyBorder="1" applyAlignment="1">
      <alignment vertical="center"/>
    </xf>
    <xf numFmtId="0" fontId="19" fillId="0" borderId="7" xfId="0" applyFont="1" applyBorder="1" applyAlignment="1">
      <alignment horizontal="left" vertical="center"/>
    </xf>
    <xf numFmtId="0" fontId="3" fillId="0" borderId="7" xfId="0" applyFont="1" applyFill="1" applyBorder="1" applyAlignment="1">
      <alignment horizontal="left" vertical="center"/>
    </xf>
    <xf numFmtId="0" fontId="26" fillId="0" borderId="7" xfId="402" applyFont="1" applyBorder="1" applyAlignment="1">
      <alignment horizontal="left" vertical="center"/>
    </xf>
    <xf numFmtId="0" fontId="26" fillId="0" borderId="1" xfId="402" applyFont="1" applyBorder="1" applyAlignment="1">
      <alignment vertical="center"/>
    </xf>
    <xf numFmtId="0" fontId="26" fillId="0" borderId="1" xfId="402" applyFont="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2" fontId="26" fillId="0" borderId="0" xfId="402" applyNumberFormat="1" applyFont="1" applyAlignment="1">
      <alignment vertical="center"/>
    </xf>
    <xf numFmtId="0" fontId="26" fillId="0" borderId="1" xfId="402" applyFont="1" applyBorder="1" applyAlignment="1">
      <alignment horizontal="left" vertical="center"/>
    </xf>
    <xf numFmtId="0" fontId="3" fillId="0" borderId="3" xfId="0" applyFont="1" applyFill="1" applyBorder="1" applyAlignment="1">
      <alignment horizontal="center" vertical="center"/>
    </xf>
    <xf numFmtId="0" fontId="3" fillId="0" borderId="4" xfId="0" applyFont="1" applyBorder="1" applyAlignment="1">
      <alignment vertical="center"/>
    </xf>
    <xf numFmtId="0" fontId="3" fillId="0" borderId="3" xfId="0" applyFont="1" applyFill="1" applyBorder="1" applyAlignment="1">
      <alignment horizontal="left" vertical="center"/>
    </xf>
    <xf numFmtId="0" fontId="3" fillId="0" borderId="5"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19" fillId="0" borderId="2" xfId="0" applyFont="1" applyBorder="1" applyAlignment="1">
      <alignment horizontal="left" vertical="center"/>
    </xf>
    <xf numFmtId="0" fontId="19" fillId="0" borderId="2" xfId="0" applyFont="1" applyFill="1" applyBorder="1" applyAlignment="1">
      <alignment vertical="center"/>
    </xf>
    <xf numFmtId="0" fontId="20" fillId="5" borderId="2" xfId="0" applyFont="1" applyFill="1" applyBorder="1" applyAlignment="1">
      <alignment vertical="center"/>
    </xf>
    <xf numFmtId="2" fontId="19" fillId="0" borderId="3" xfId="0" applyNumberFormat="1" applyFont="1" applyBorder="1" applyAlignment="1">
      <alignment vertical="center"/>
    </xf>
    <xf numFmtId="2" fontId="3" fillId="0" borderId="3" xfId="0" applyNumberFormat="1" applyFont="1" applyBorder="1" applyAlignment="1">
      <alignment vertical="center"/>
    </xf>
    <xf numFmtId="2" fontId="3" fillId="0" borderId="5" xfId="0" applyNumberFormat="1" applyFont="1" applyBorder="1" applyAlignment="1">
      <alignment vertical="center"/>
    </xf>
    <xf numFmtId="164" fontId="3" fillId="0" borderId="3" xfId="301" applyNumberFormat="1" applyFont="1" applyFill="1" applyBorder="1" applyAlignment="1">
      <alignment horizontal="right" vertical="center"/>
    </xf>
    <xf numFmtId="164" fontId="20" fillId="0" borderId="4" xfId="301" applyNumberFormat="1" applyFont="1" applyBorder="1" applyAlignment="1">
      <alignment vertical="center"/>
    </xf>
    <xf numFmtId="164" fontId="3" fillId="0" borderId="5" xfId="301" applyNumberFormat="1" applyFont="1" applyBorder="1" applyAlignment="1">
      <alignment vertical="center"/>
    </xf>
    <xf numFmtId="0" fontId="3" fillId="2" borderId="4" xfId="0" applyFont="1" applyFill="1" applyBorder="1" applyAlignment="1">
      <alignment vertical="center"/>
    </xf>
    <xf numFmtId="2" fontId="19" fillId="0" borderId="0" xfId="0" applyNumberFormat="1" applyFont="1" applyAlignment="1">
      <alignment vertical="center"/>
    </xf>
    <xf numFmtId="164" fontId="3" fillId="0" borderId="0" xfId="301" applyNumberFormat="1" applyFont="1" applyFill="1" applyBorder="1" applyAlignment="1">
      <alignment vertical="center"/>
    </xf>
    <xf numFmtId="164" fontId="20" fillId="0" borderId="0" xfId="301" applyNumberFormat="1" applyFont="1" applyBorder="1" applyAlignment="1">
      <alignment vertical="center"/>
    </xf>
    <xf numFmtId="164" fontId="3" fillId="0" borderId="0" xfId="301" applyNumberFormat="1" applyFont="1" applyBorder="1" applyAlignment="1">
      <alignment vertical="center"/>
    </xf>
    <xf numFmtId="164" fontId="3" fillId="2" borderId="3" xfId="301" applyNumberFormat="1" applyFont="1" applyFill="1" applyBorder="1" applyAlignment="1">
      <alignment horizontal="right" vertical="center"/>
    </xf>
    <xf numFmtId="0" fontId="3" fillId="0" borderId="2" xfId="0" applyFont="1" applyFill="1" applyBorder="1" applyAlignment="1">
      <alignment horizontal="left" vertical="center"/>
    </xf>
    <xf numFmtId="0" fontId="19" fillId="0" borderId="0" xfId="0" applyFont="1" applyAlignment="1">
      <alignment vertical="center"/>
    </xf>
    <xf numFmtId="0" fontId="3" fillId="0" borderId="2" xfId="0" applyFont="1" applyFill="1" applyBorder="1" applyAlignment="1">
      <alignment horizontal="left" vertical="center" wrapText="1"/>
    </xf>
    <xf numFmtId="0" fontId="3" fillId="4" borderId="2" xfId="0" applyFont="1" applyFill="1" applyBorder="1" applyAlignment="1">
      <alignment vertical="center"/>
    </xf>
    <xf numFmtId="0" fontId="20" fillId="4" borderId="2" xfId="0" applyFont="1" applyFill="1" applyBorder="1" applyAlignment="1">
      <alignment vertical="center"/>
    </xf>
    <xf numFmtId="2" fontId="20" fillId="0" borderId="5" xfId="0" applyNumberFormat="1" applyFont="1" applyBorder="1" applyAlignment="1">
      <alignment vertical="center"/>
    </xf>
    <xf numFmtId="164" fontId="3" fillId="0" borderId="5" xfId="0" applyNumberFormat="1" applyFont="1" applyBorder="1" applyAlignment="1">
      <alignment vertical="center"/>
    </xf>
    <xf numFmtId="0" fontId="19" fillId="0" borderId="6" xfId="0" applyFont="1" applyFill="1" applyBorder="1" applyAlignment="1">
      <alignment vertical="center"/>
    </xf>
    <xf numFmtId="0" fontId="19" fillId="0" borderId="4" xfId="0" applyFont="1" applyFill="1" applyBorder="1" applyAlignment="1">
      <alignment vertical="center"/>
    </xf>
    <xf numFmtId="0" fontId="26" fillId="0" borderId="2" xfId="402" applyFont="1" applyBorder="1" applyAlignment="1">
      <alignment horizontal="left" vertical="center"/>
    </xf>
    <xf numFmtId="164" fontId="3" fillId="0" borderId="5" xfId="0" applyNumberFormat="1" applyFont="1" applyBorder="1" applyAlignment="1">
      <alignment horizontal="right" vertical="center"/>
    </xf>
    <xf numFmtId="164" fontId="20" fillId="0" borderId="5" xfId="0" applyNumberFormat="1" applyFont="1" applyBorder="1" applyAlignment="1">
      <alignment vertical="center"/>
    </xf>
    <xf numFmtId="164" fontId="3" fillId="0" borderId="4" xfId="0" applyNumberFormat="1" applyFont="1" applyBorder="1" applyAlignment="1">
      <alignment vertical="center"/>
    </xf>
    <xf numFmtId="0" fontId="26" fillId="0" borderId="19" xfId="402" applyFont="1" applyBorder="1" applyAlignment="1">
      <alignment horizontal="left" vertical="center"/>
    </xf>
    <xf numFmtId="0" fontId="26" fillId="0" borderId="5" xfId="402" applyFont="1" applyBorder="1" applyAlignment="1">
      <alignment horizontal="left" vertical="center"/>
    </xf>
    <xf numFmtId="0" fontId="3" fillId="4" borderId="5" xfId="0" applyFont="1" applyFill="1" applyBorder="1" applyAlignment="1">
      <alignment vertical="center"/>
    </xf>
    <xf numFmtId="0" fontId="20" fillId="4" borderId="5" xfId="0" applyFont="1" applyFill="1" applyBorder="1" applyAlignment="1">
      <alignment vertical="center"/>
    </xf>
    <xf numFmtId="0" fontId="3" fillId="2" borderId="3" xfId="0" applyFont="1" applyFill="1" applyBorder="1" applyAlignment="1">
      <alignment horizontal="left" vertical="center" wrapText="1"/>
    </xf>
    <xf numFmtId="164" fontId="3" fillId="6" borderId="5" xfId="0" applyNumberFormat="1" applyFont="1" applyFill="1" applyBorder="1" applyAlignment="1">
      <alignment horizontal="right" vertical="center"/>
    </xf>
    <xf numFmtId="0" fontId="19" fillId="0" borderId="3" xfId="0" applyFont="1" applyFill="1" applyBorder="1" applyAlignment="1">
      <alignment horizontal="left" vertical="center"/>
    </xf>
    <xf numFmtId="2" fontId="3" fillId="0" borderId="3" xfId="0" applyNumberFormat="1" applyFont="1" applyFill="1" applyBorder="1" applyAlignment="1">
      <alignment horizontal="right" vertical="center"/>
    </xf>
    <xf numFmtId="2" fontId="3" fillId="0" borderId="3" xfId="0" applyNumberFormat="1" applyFont="1" applyFill="1" applyBorder="1" applyAlignment="1">
      <alignment vertical="center"/>
    </xf>
    <xf numFmtId="0" fontId="19" fillId="0" borderId="3"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7" xfId="0" applyFont="1" applyFill="1" applyBorder="1" applyAlignment="1">
      <alignment horizontal="left" vertical="center" wrapText="1"/>
    </xf>
    <xf numFmtId="0" fontId="8" fillId="8" borderId="2"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7" fillId="7" borderId="9" xfId="0" applyFont="1" applyFill="1" applyBorder="1" applyAlignment="1">
      <alignment horizontal="left" vertical="center" wrapText="1"/>
    </xf>
    <xf numFmtId="0" fontId="17" fillId="7" borderId="10" xfId="0" applyFont="1" applyFill="1" applyBorder="1" applyAlignment="1">
      <alignment horizontal="left" vertical="center" wrapText="1"/>
    </xf>
    <xf numFmtId="20" fontId="14" fillId="0" borderId="17" xfId="0" applyNumberFormat="1" applyFont="1" applyBorder="1" applyAlignment="1">
      <alignment horizontal="center" vertical="center" wrapText="1"/>
    </xf>
    <xf numFmtId="20" fontId="14" fillId="0" borderId="15" xfId="0" applyNumberFormat="1" applyFont="1" applyBorder="1" applyAlignment="1">
      <alignment horizontal="center" vertical="center" wrapText="1"/>
    </xf>
    <xf numFmtId="20" fontId="14" fillId="0" borderId="16" xfId="0" applyNumberFormat="1" applyFont="1" applyBorder="1" applyAlignment="1">
      <alignment horizontal="center"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2" xfId="0" applyFont="1" applyFill="1" applyBorder="1" applyAlignment="1">
      <alignment horizontal="left" vertical="center" wrapText="1"/>
    </xf>
    <xf numFmtId="20" fontId="4" fillId="0" borderId="14" xfId="0" applyNumberFormat="1" applyFont="1" applyFill="1" applyBorder="1" applyAlignment="1">
      <alignment horizontal="center" vertical="center" wrapText="1"/>
    </xf>
    <xf numFmtId="20" fontId="4" fillId="0" borderId="15" xfId="0" applyNumberFormat="1" applyFont="1" applyFill="1" applyBorder="1" applyAlignment="1">
      <alignment horizontal="center" vertical="center" wrapText="1"/>
    </xf>
    <xf numFmtId="20" fontId="4" fillId="0" borderId="12" xfId="0" applyNumberFormat="1" applyFont="1" applyFill="1" applyBorder="1" applyAlignment="1">
      <alignment horizontal="center" vertical="center" wrapText="1"/>
    </xf>
    <xf numFmtId="20" fontId="14" fillId="0" borderId="14" xfId="0" applyNumberFormat="1" applyFont="1" applyBorder="1" applyAlignment="1">
      <alignment horizontal="center" vertical="center" wrapText="1"/>
    </xf>
    <xf numFmtId="0" fontId="12" fillId="8" borderId="3" xfId="0" applyFont="1" applyFill="1" applyBorder="1" applyAlignment="1">
      <alignment horizontal="left" vertical="center" wrapText="1"/>
    </xf>
    <xf numFmtId="0" fontId="8" fillId="7" borderId="3" xfId="0" applyFont="1" applyFill="1" applyBorder="1" applyAlignment="1">
      <alignment horizontal="center" vertical="center" wrapText="1"/>
    </xf>
    <xf numFmtId="0" fontId="8" fillId="8" borderId="3" xfId="0" applyFont="1" applyFill="1" applyBorder="1" applyAlignment="1">
      <alignment horizontal="center" wrapText="1"/>
    </xf>
    <xf numFmtId="0" fontId="6" fillId="0" borderId="1" xfId="402" applyFill="1" applyBorder="1" applyAlignment="1">
      <alignment horizontal="left" vertical="center"/>
    </xf>
    <xf numFmtId="0" fontId="6" fillId="0" borderId="7" xfId="402" applyFill="1" applyBorder="1" applyAlignment="1">
      <alignment horizontal="left" vertical="center"/>
    </xf>
    <xf numFmtId="0" fontId="6" fillId="0" borderId="2" xfId="402" applyFill="1" applyBorder="1" applyAlignment="1">
      <alignment horizontal="left" vertical="center"/>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5" fillId="4" borderId="1" xfId="0" applyFont="1" applyFill="1" applyBorder="1" applyAlignment="1">
      <alignment horizontal="center" vertical="center"/>
    </xf>
    <xf numFmtId="0" fontId="25" fillId="4" borderId="2"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18"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26" fillId="0" borderId="1" xfId="402" applyFont="1" applyBorder="1" applyAlignment="1">
      <alignment horizontal="left" vertical="center"/>
    </xf>
    <xf numFmtId="0" fontId="26" fillId="0" borderId="7" xfId="402" applyFont="1" applyBorder="1" applyAlignment="1">
      <alignment horizontal="left" vertical="center"/>
    </xf>
    <xf numFmtId="0" fontId="26" fillId="0" borderId="2" xfId="402" applyFont="1" applyBorder="1" applyAlignment="1">
      <alignment horizontal="left" vertical="center"/>
    </xf>
    <xf numFmtId="0" fontId="3" fillId="0" borderId="3" xfId="0" applyFont="1" applyBorder="1" applyAlignment="1">
      <alignment horizontal="left" vertical="center" wrapText="1"/>
    </xf>
    <xf numFmtId="0" fontId="25" fillId="5" borderId="1" xfId="0" applyFont="1" applyFill="1" applyBorder="1" applyAlignment="1">
      <alignment horizontal="center" vertical="center" wrapText="1"/>
    </xf>
    <xf numFmtId="0" fontId="25" fillId="5" borderId="18"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25" fillId="4" borderId="1"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25" fillId="5" borderId="1" xfId="0" applyFont="1" applyFill="1" applyBorder="1" applyAlignment="1">
      <alignment horizontal="center" vertical="center"/>
    </xf>
    <xf numFmtId="0" fontId="25" fillId="5" borderId="18" xfId="0" applyFont="1" applyFill="1" applyBorder="1" applyAlignment="1">
      <alignment horizontal="center" vertical="center"/>
    </xf>
    <xf numFmtId="0" fontId="6" fillId="0" borderId="1" xfId="402" applyBorder="1" applyAlignment="1">
      <alignment horizontal="left" vertical="center" wrapText="1"/>
    </xf>
    <xf numFmtId="0" fontId="26" fillId="0" borderId="7" xfId="402" applyFont="1" applyBorder="1" applyAlignment="1">
      <alignment horizontal="left" vertical="center" wrapText="1"/>
    </xf>
    <xf numFmtId="0" fontId="26" fillId="0" borderId="1" xfId="402" applyFont="1" applyBorder="1" applyAlignment="1">
      <alignment horizontal="left" vertical="center" wrapText="1"/>
    </xf>
    <xf numFmtId="0" fontId="25" fillId="4" borderId="7" xfId="0" applyFont="1" applyFill="1" applyBorder="1" applyAlignment="1">
      <alignment horizontal="center" vertical="center" wrapText="1"/>
    </xf>
    <xf numFmtId="0" fontId="25" fillId="5" borderId="3" xfId="0" applyFont="1" applyFill="1" applyBorder="1" applyAlignment="1">
      <alignment horizontal="center" vertical="center"/>
    </xf>
    <xf numFmtId="0" fontId="3" fillId="0" borderId="1" xfId="0" applyFont="1" applyBorder="1" applyAlignment="1">
      <alignment vertical="center" wrapText="1"/>
    </xf>
    <xf numFmtId="0" fontId="3" fillId="0" borderId="7" xfId="0" applyFont="1" applyBorder="1" applyAlignment="1">
      <alignment vertical="center" wrapText="1"/>
    </xf>
    <xf numFmtId="0" fontId="3" fillId="0" borderId="2" xfId="0" applyFont="1" applyBorder="1" applyAlignment="1">
      <alignment vertical="center" wrapText="1"/>
    </xf>
    <xf numFmtId="0" fontId="6" fillId="0" borderId="7" xfId="402" applyBorder="1" applyAlignment="1">
      <alignment horizontal="left" vertical="center"/>
    </xf>
    <xf numFmtId="0" fontId="6" fillId="0" borderId="9" xfId="402" applyBorder="1" applyAlignment="1">
      <alignment horizontal="left" vertical="center"/>
    </xf>
    <xf numFmtId="2" fontId="6" fillId="0" borderId="0" xfId="402" applyNumberFormat="1" applyAlignment="1">
      <alignment horizontal="left" vertical="center"/>
    </xf>
    <xf numFmtId="0" fontId="6" fillId="0" borderId="7" xfId="402" applyBorder="1" applyAlignment="1">
      <alignment horizontal="left" vertical="center" wrapText="1"/>
    </xf>
    <xf numFmtId="0" fontId="6" fillId="0" borderId="2" xfId="402" applyBorder="1" applyAlignment="1">
      <alignment horizontal="left"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6" fillId="0" borderId="1" xfId="402" applyFill="1" applyBorder="1" applyAlignment="1">
      <alignment horizontal="left" vertical="center" wrapText="1"/>
    </xf>
    <xf numFmtId="0" fontId="3" fillId="0" borderId="7" xfId="0" applyFont="1" applyFill="1" applyBorder="1" applyAlignment="1">
      <alignment horizontal="left" vertical="center" wrapText="1"/>
    </xf>
    <xf numFmtId="0" fontId="25" fillId="5" borderId="2" xfId="0" applyFont="1" applyFill="1" applyBorder="1" applyAlignment="1">
      <alignment horizontal="center" vertical="center" wrapText="1"/>
    </xf>
    <xf numFmtId="0" fontId="19" fillId="0" borderId="7" xfId="0" applyFont="1" applyBorder="1" applyAlignment="1">
      <alignment horizontal="left" vertical="center"/>
    </xf>
    <xf numFmtId="0" fontId="19" fillId="0" borderId="2" xfId="0" applyFont="1" applyBorder="1" applyAlignment="1">
      <alignment horizontal="left" vertical="center"/>
    </xf>
    <xf numFmtId="0" fontId="26" fillId="0" borderId="3" xfId="402" applyFont="1" applyBorder="1" applyAlignment="1">
      <alignment horizontal="left" vertical="center"/>
    </xf>
    <xf numFmtId="0" fontId="21" fillId="0" borderId="0" xfId="0" applyFont="1" applyAlignment="1">
      <alignment horizontal="center" wrapText="1"/>
    </xf>
    <xf numFmtId="0" fontId="0" fillId="0" borderId="0" xfId="0" applyAlignment="1">
      <alignment horizontal="left" wrapText="1"/>
    </xf>
    <xf numFmtId="0" fontId="0" fillId="0" borderId="1" xfId="0" applyBorder="1" applyAlignment="1">
      <alignment horizontal="center" wrapText="1"/>
    </xf>
    <xf numFmtId="0" fontId="0" fillId="0" borderId="2" xfId="0" applyBorder="1" applyAlignment="1">
      <alignment horizontal="center" wrapText="1"/>
    </xf>
    <xf numFmtId="0" fontId="0" fillId="0" borderId="6"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wrapText="1"/>
    </xf>
    <xf numFmtId="0" fontId="0" fillId="0" borderId="3" xfId="0" applyBorder="1" applyAlignment="1">
      <alignment horizontal="center"/>
    </xf>
  </cellXfs>
  <cellStyles count="556">
    <cellStyle name="Comma" xfId="301"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cellStyle name="Normal" xfId="0" builtinId="0"/>
  </cellStyles>
  <dxfs count="0"/>
  <tableStyles count="0" defaultTableStyle="TableStyleMedium9" defaultPivotStyle="PivotStyleMedium4"/>
  <colors>
    <mruColors>
      <color rgb="FF13BECA"/>
      <color rgb="FF00EE10"/>
      <color rgb="FF71DD10"/>
      <color rgb="FF9BB8BF"/>
      <color rgb="FF1A3AFF"/>
      <color rgb="FFC0E1A4"/>
      <color rgb="FFE5D6A9"/>
      <color rgb="FFDAFFBA"/>
      <color rgb="FFFFEFBC"/>
      <color rgb="FF48FF0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Comparison of average</a:t>
            </a:r>
            <a:r>
              <a:rPr lang="en-US" baseline="0"/>
              <a:t> monthly rainfall to "Effective" monthly rainfall for water harvesting (inches)</a:t>
            </a:r>
          </a:p>
        </c:rich>
      </c:tx>
      <c:overlay val="0"/>
    </c:title>
    <c:autoTitleDeleted val="0"/>
    <c:plotArea>
      <c:layout/>
      <c:barChart>
        <c:barDir val="col"/>
        <c:grouping val="clustered"/>
        <c:varyColors val="0"/>
        <c:ser>
          <c:idx val="0"/>
          <c:order val="0"/>
          <c:tx>
            <c:strRef>
              <c:f>'YOUR LOCATION'!$B$10</c:f>
              <c:strCache>
                <c:ptCount val="1"/>
                <c:pt idx="0">
                  <c:v>Effective monthly rainfall for water harvesting (Inches), YOUR LOCATION</c:v>
                </c:pt>
              </c:strCache>
            </c:strRef>
          </c:tx>
          <c:spPr>
            <a:solidFill>
              <a:srgbClr val="0000FF"/>
            </a:solidFill>
          </c:spPr>
          <c:invertIfNegative val="0"/>
          <c:cat>
            <c:strRef>
              <c:f>'YOUR LOCATION'!$C$9:$N$9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LOCATION'!$C$10:$N$10</c:f>
              <c:numCache>
                <c:formatCode>0.00</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1"/>
          <c:order val="1"/>
          <c:tx>
            <c:strRef>
              <c:f>'YOUR LOCATION'!$B$7</c:f>
              <c:strCache>
                <c:ptCount val="1"/>
                <c:pt idx="0">
                  <c:v>Average monthly rainfall (inches), YOUR LOCATION</c:v>
                </c:pt>
              </c:strCache>
            </c:strRef>
          </c:tx>
          <c:spPr>
            <a:solidFill>
              <a:srgbClr val="13BECA"/>
            </a:solidFill>
          </c:spPr>
          <c:invertIfNegative val="0"/>
          <c:cat>
            <c:strRef>
              <c:f>'YOUR LOCATION'!$C$9:$N$9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LOCATION'!$C$7:$N$7</c:f>
              <c:numCache>
                <c:formatCode>_(* #,##0.00_);_(* \(#,##0.00\);_(* "-"??_);_(@_)</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dLbls>
          <c:showLegendKey val="0"/>
          <c:showVal val="0"/>
          <c:showCatName val="0"/>
          <c:showSerName val="0"/>
          <c:showPercent val="0"/>
          <c:showBubbleSize val="0"/>
        </c:dLbls>
        <c:gapWidth val="150"/>
        <c:axId val="-2142784728"/>
        <c:axId val="-2142781752"/>
      </c:barChart>
      <c:catAx>
        <c:axId val="-2142784728"/>
        <c:scaling>
          <c:orientation val="minMax"/>
        </c:scaling>
        <c:delete val="0"/>
        <c:axPos val="b"/>
        <c:majorTickMark val="none"/>
        <c:minorTickMark val="none"/>
        <c:tickLblPos val="nextTo"/>
        <c:crossAx val="-2142781752"/>
        <c:crosses val="autoZero"/>
        <c:auto val="1"/>
        <c:lblAlgn val="ctr"/>
        <c:lblOffset val="100"/>
        <c:noMultiLvlLbl val="0"/>
      </c:catAx>
      <c:valAx>
        <c:axId val="-2142781752"/>
        <c:scaling>
          <c:orientation val="minMax"/>
          <c:max val="3.0"/>
        </c:scaling>
        <c:delete val="0"/>
        <c:axPos val="l"/>
        <c:majorGridlines/>
        <c:numFmt formatCode="0.00" sourceLinked="1"/>
        <c:majorTickMark val="none"/>
        <c:minorTickMark val="none"/>
        <c:tickLblPos val="nextTo"/>
        <c:crossAx val="-2142784728"/>
        <c:crosses val="autoZero"/>
        <c:crossBetween val="between"/>
        <c:majorUnit val="1.0"/>
        <c:minorUnit val="0.1"/>
      </c:valAx>
    </c:plotArea>
    <c:legend>
      <c:legendPos val="r"/>
      <c:overlay val="0"/>
    </c:legend>
    <c:plotVisOnly val="1"/>
    <c:dispBlanksAs val="gap"/>
    <c:showDLblsOverMax val="0"/>
  </c:chart>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Catchment-to-Canopy Area ratio of 8:1</a:t>
            </a:r>
          </a:p>
        </c:rich>
      </c:tx>
      <c:overlay val="0"/>
    </c:title>
    <c:autoTitleDeleted val="0"/>
    <c:plotArea>
      <c:layout>
        <c:manualLayout>
          <c:layoutTarget val="inner"/>
          <c:xMode val="edge"/>
          <c:yMode val="edge"/>
          <c:x val="0.0844036439548115"/>
          <c:y val="0.216949152542373"/>
          <c:w val="0.701514941537968"/>
          <c:h val="0.639849637439388"/>
        </c:manualLayout>
      </c:layout>
      <c:barChart>
        <c:barDir val="col"/>
        <c:grouping val="clustered"/>
        <c:varyColors val="0"/>
        <c:ser>
          <c:idx val="0"/>
          <c:order val="0"/>
          <c:tx>
            <c:strRef>
              <c:f>'YOUR LOCATION'!$B$44</c:f>
              <c:strCache>
                <c:ptCount val="1"/>
                <c:pt idx="0">
                  <c:v>Low water use plant demand (inches), YOUR LOCATION</c:v>
                </c:pt>
              </c:strCache>
            </c:strRef>
          </c:tx>
          <c:spPr>
            <a:solidFill>
              <a:srgbClr val="00EE10"/>
            </a:solidFill>
          </c:spPr>
          <c:invertIfNegative val="0"/>
          <c:cat>
            <c:strRef>
              <c:f>'YOUR LOCATION'!$C$43:$N$43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LOCATION'!$C$44:$N$44</c:f>
              <c:numCache>
                <c:formatCode>0.00</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1"/>
          <c:order val="1"/>
          <c:tx>
            <c:strRef>
              <c:f>'YOUR LOCATION'!$B$45</c:f>
              <c:strCache>
                <c:ptCount val="1"/>
                <c:pt idx="0">
                  <c:v>Catchment-to-canopy area ratio of 8:1 </c:v>
                </c:pt>
              </c:strCache>
            </c:strRef>
          </c:tx>
          <c:spPr>
            <a:solidFill>
              <a:schemeClr val="bg1">
                <a:lumMod val="50000"/>
              </a:schemeClr>
            </a:solidFill>
          </c:spPr>
          <c:invertIfNegative val="0"/>
          <c:cat>
            <c:strRef>
              <c:f>'YOUR LOCATION'!$C$43:$N$43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LOCATION'!$C$45:$N$45</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dLbls>
          <c:showLegendKey val="0"/>
          <c:showVal val="0"/>
          <c:showCatName val="0"/>
          <c:showSerName val="0"/>
          <c:showPercent val="0"/>
          <c:showBubbleSize val="0"/>
        </c:dLbls>
        <c:gapWidth val="150"/>
        <c:axId val="2111915896"/>
        <c:axId val="2111912904"/>
      </c:barChart>
      <c:catAx>
        <c:axId val="2111915896"/>
        <c:scaling>
          <c:orientation val="minMax"/>
        </c:scaling>
        <c:delete val="0"/>
        <c:axPos val="b"/>
        <c:majorTickMark val="none"/>
        <c:minorTickMark val="none"/>
        <c:tickLblPos val="nextTo"/>
        <c:crossAx val="2111912904"/>
        <c:crosses val="autoZero"/>
        <c:auto val="1"/>
        <c:lblAlgn val="ctr"/>
        <c:lblOffset val="100"/>
        <c:noMultiLvlLbl val="0"/>
      </c:catAx>
      <c:valAx>
        <c:axId val="2111912904"/>
        <c:scaling>
          <c:orientation val="minMax"/>
        </c:scaling>
        <c:delete val="0"/>
        <c:axPos val="l"/>
        <c:majorGridlines/>
        <c:numFmt formatCode="0.00" sourceLinked="1"/>
        <c:majorTickMark val="none"/>
        <c:minorTickMark val="none"/>
        <c:tickLblPos val="nextTo"/>
        <c:crossAx val="2111915896"/>
        <c:crosses val="autoZero"/>
        <c:crossBetween val="between"/>
      </c:valAx>
    </c:plotArea>
    <c:legend>
      <c:legendPos val="r"/>
      <c:layout>
        <c:manualLayout>
          <c:xMode val="edge"/>
          <c:yMode val="edge"/>
          <c:x val="0.807454982578314"/>
          <c:y val="0.162750984251968"/>
          <c:w val="0.166720000380672"/>
          <c:h val="0.760508679312813"/>
        </c:manualLayout>
      </c:layout>
      <c:overlay val="0"/>
    </c:legend>
    <c:plotVisOnly val="1"/>
    <c:dispBlanksAs val="gap"/>
    <c:showDLblsOverMax val="0"/>
  </c:chart>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Catchment-to-Canopy Area Ratio of 9:1</a:t>
            </a:r>
          </a:p>
        </c:rich>
      </c:tx>
      <c:overlay val="0"/>
    </c:title>
    <c:autoTitleDeleted val="0"/>
    <c:plotArea>
      <c:layout>
        <c:manualLayout>
          <c:layoutTarget val="inner"/>
          <c:xMode val="edge"/>
          <c:yMode val="edge"/>
          <c:x val="0.0839227067770375"/>
          <c:y val="0.225440347849723"/>
          <c:w val="0.705352479978464"/>
          <c:h val="0.625753675170451"/>
        </c:manualLayout>
      </c:layout>
      <c:barChart>
        <c:barDir val="col"/>
        <c:grouping val="clustered"/>
        <c:varyColors val="0"/>
        <c:ser>
          <c:idx val="0"/>
          <c:order val="0"/>
          <c:tx>
            <c:strRef>
              <c:f>'YOUR LOCATION'!$B$48</c:f>
              <c:strCache>
                <c:ptCount val="1"/>
                <c:pt idx="0">
                  <c:v>Low water use plant demand (inches), YOUR LOCATION</c:v>
                </c:pt>
              </c:strCache>
            </c:strRef>
          </c:tx>
          <c:spPr>
            <a:solidFill>
              <a:srgbClr val="00EE10"/>
            </a:solidFill>
          </c:spPr>
          <c:invertIfNegative val="0"/>
          <c:cat>
            <c:strRef>
              <c:f>'YOUR LOCATION'!$C$47:$N$47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LOCATION'!$C$48:$N$48</c:f>
              <c:numCache>
                <c:formatCode>0.00</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1"/>
          <c:order val="1"/>
          <c:tx>
            <c:strRef>
              <c:f>'YOUR LOCATION'!$B$49</c:f>
              <c:strCache>
                <c:ptCount val="1"/>
                <c:pt idx="0">
                  <c:v>Catchment-to-canopy area ratio of 9:1 </c:v>
                </c:pt>
              </c:strCache>
            </c:strRef>
          </c:tx>
          <c:spPr>
            <a:solidFill>
              <a:schemeClr val="bg1">
                <a:lumMod val="50000"/>
              </a:schemeClr>
            </a:solidFill>
          </c:spPr>
          <c:invertIfNegative val="0"/>
          <c:cat>
            <c:strRef>
              <c:f>'YOUR LOCATION'!$C$47:$N$47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LOCATION'!$C$49:$N$49</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dLbls>
          <c:showLegendKey val="0"/>
          <c:showVal val="0"/>
          <c:showCatName val="0"/>
          <c:showSerName val="0"/>
          <c:showPercent val="0"/>
          <c:showBubbleSize val="0"/>
        </c:dLbls>
        <c:gapWidth val="150"/>
        <c:axId val="2111881304"/>
        <c:axId val="2111878312"/>
      </c:barChart>
      <c:catAx>
        <c:axId val="2111881304"/>
        <c:scaling>
          <c:orientation val="minMax"/>
        </c:scaling>
        <c:delete val="0"/>
        <c:axPos val="b"/>
        <c:majorTickMark val="none"/>
        <c:minorTickMark val="none"/>
        <c:tickLblPos val="nextTo"/>
        <c:crossAx val="2111878312"/>
        <c:crosses val="autoZero"/>
        <c:auto val="1"/>
        <c:lblAlgn val="ctr"/>
        <c:lblOffset val="100"/>
        <c:noMultiLvlLbl val="0"/>
      </c:catAx>
      <c:valAx>
        <c:axId val="2111878312"/>
        <c:scaling>
          <c:orientation val="minMax"/>
        </c:scaling>
        <c:delete val="0"/>
        <c:axPos val="l"/>
        <c:majorGridlines/>
        <c:numFmt formatCode="0.00" sourceLinked="1"/>
        <c:majorTickMark val="none"/>
        <c:minorTickMark val="none"/>
        <c:tickLblPos val="nextTo"/>
        <c:crossAx val="2111881304"/>
        <c:crosses val="autoZero"/>
        <c:crossBetween val="between"/>
      </c:valAx>
    </c:plotArea>
    <c:legend>
      <c:legendPos val="r"/>
      <c:layout>
        <c:manualLayout>
          <c:xMode val="edge"/>
          <c:yMode val="edge"/>
          <c:x val="0.810642763002264"/>
          <c:y val="0.185659555096341"/>
          <c:w val="0.17226327478296"/>
          <c:h val="0.689875951682676"/>
        </c:manualLayout>
      </c:layout>
      <c:overlay val="0"/>
    </c:legend>
    <c:plotVisOnly val="1"/>
    <c:dispBlanksAs val="gap"/>
    <c:showDLblsOverMax val="0"/>
  </c:chart>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Catchment-to-Canopy Area Ratio of 10:1</a:t>
            </a:r>
          </a:p>
        </c:rich>
      </c:tx>
      <c:overlay val="0"/>
    </c:title>
    <c:autoTitleDeleted val="0"/>
    <c:plotArea>
      <c:layout>
        <c:manualLayout>
          <c:layoutTarget val="inner"/>
          <c:xMode val="edge"/>
          <c:yMode val="edge"/>
          <c:x val="0.0838033241225275"/>
          <c:y val="0.242553191489362"/>
          <c:w val="0.716294356229525"/>
          <c:h val="0.622624392695594"/>
        </c:manualLayout>
      </c:layout>
      <c:barChart>
        <c:barDir val="col"/>
        <c:grouping val="clustered"/>
        <c:varyColors val="0"/>
        <c:ser>
          <c:idx val="0"/>
          <c:order val="0"/>
          <c:tx>
            <c:strRef>
              <c:f>'YOUR LOCATION'!$B$52</c:f>
              <c:strCache>
                <c:ptCount val="1"/>
                <c:pt idx="0">
                  <c:v>Low water use plant demand (inches), YOUR LOCATION</c:v>
                </c:pt>
              </c:strCache>
            </c:strRef>
          </c:tx>
          <c:spPr>
            <a:solidFill>
              <a:srgbClr val="00EE10"/>
            </a:solidFill>
          </c:spPr>
          <c:invertIfNegative val="0"/>
          <c:cat>
            <c:strRef>
              <c:f>'YOUR LOCATION'!$C$51:$N$51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LOCATION'!$C$52:$N$52</c:f>
              <c:numCache>
                <c:formatCode>0.00</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1"/>
          <c:order val="1"/>
          <c:tx>
            <c:strRef>
              <c:f>'YOUR LOCATION'!$B$53</c:f>
              <c:strCache>
                <c:ptCount val="1"/>
                <c:pt idx="0">
                  <c:v>Catchment-to-canopy area ratio of 10:1 </c:v>
                </c:pt>
              </c:strCache>
            </c:strRef>
          </c:tx>
          <c:spPr>
            <a:solidFill>
              <a:schemeClr val="bg1">
                <a:lumMod val="50000"/>
              </a:schemeClr>
            </a:solidFill>
          </c:spPr>
          <c:invertIfNegative val="0"/>
          <c:cat>
            <c:strRef>
              <c:f>'YOUR LOCATION'!$C$51:$N$51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LOCATION'!$C$53:$N$53</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dLbls>
          <c:showLegendKey val="0"/>
          <c:showVal val="0"/>
          <c:showCatName val="0"/>
          <c:showSerName val="0"/>
          <c:showPercent val="0"/>
          <c:showBubbleSize val="0"/>
        </c:dLbls>
        <c:gapWidth val="150"/>
        <c:axId val="2111846376"/>
        <c:axId val="2111843384"/>
      </c:barChart>
      <c:catAx>
        <c:axId val="2111846376"/>
        <c:scaling>
          <c:orientation val="minMax"/>
        </c:scaling>
        <c:delete val="0"/>
        <c:axPos val="b"/>
        <c:majorTickMark val="none"/>
        <c:minorTickMark val="none"/>
        <c:tickLblPos val="nextTo"/>
        <c:crossAx val="2111843384"/>
        <c:crosses val="autoZero"/>
        <c:auto val="1"/>
        <c:lblAlgn val="ctr"/>
        <c:lblOffset val="100"/>
        <c:noMultiLvlLbl val="0"/>
      </c:catAx>
      <c:valAx>
        <c:axId val="2111843384"/>
        <c:scaling>
          <c:orientation val="minMax"/>
        </c:scaling>
        <c:delete val="0"/>
        <c:axPos val="l"/>
        <c:majorGridlines/>
        <c:numFmt formatCode="0.00" sourceLinked="1"/>
        <c:majorTickMark val="none"/>
        <c:minorTickMark val="none"/>
        <c:tickLblPos val="nextTo"/>
        <c:crossAx val="2111846376"/>
        <c:crosses val="autoZero"/>
        <c:crossBetween val="between"/>
      </c:valAx>
    </c:plotArea>
    <c:legend>
      <c:legendPos val="r"/>
      <c:layout>
        <c:manualLayout>
          <c:xMode val="edge"/>
          <c:yMode val="edge"/>
          <c:x val="0.795747930497867"/>
          <c:y val="0.143849016957942"/>
          <c:w val="0.167896631539934"/>
          <c:h val="0.720368705281226"/>
        </c:manualLayout>
      </c:layout>
      <c:overlay val="0"/>
    </c:legend>
    <c:plotVisOnly val="1"/>
    <c:dispBlanksAs val="gap"/>
    <c:showDLblsOverMax val="0"/>
  </c:chart>
  <c:printSettings>
    <c:headerFooter/>
    <c:pageMargins b="1.0" l="0.75" r="0.75" t="1.0"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Catchment-to-Canopy</a:t>
            </a:r>
            <a:r>
              <a:rPr lang="en-US" sz="1200" baseline="0"/>
              <a:t> Area Ratio of 5:1</a:t>
            </a:r>
            <a:endParaRPr lang="en-US" sz="1200"/>
          </a:p>
        </c:rich>
      </c:tx>
      <c:overlay val="0"/>
    </c:title>
    <c:autoTitleDeleted val="0"/>
    <c:plotArea>
      <c:layout>
        <c:manualLayout>
          <c:layoutTarget val="inner"/>
          <c:xMode val="edge"/>
          <c:yMode val="edge"/>
          <c:x val="0.075719802827201"/>
          <c:y val="0.247475916160226"/>
          <c:w val="0.682116960110046"/>
          <c:h val="0.589173131650205"/>
        </c:manualLayout>
      </c:layout>
      <c:barChart>
        <c:barDir val="col"/>
        <c:grouping val="clustered"/>
        <c:varyColors val="0"/>
        <c:ser>
          <c:idx val="0"/>
          <c:order val="0"/>
          <c:tx>
            <c:strRef>
              <c:f>'YOUR LOCATION'!$B$32</c:f>
              <c:strCache>
                <c:ptCount val="1"/>
                <c:pt idx="0">
                  <c:v>Low water use plant demand (inches), YOUR LOCATION</c:v>
                </c:pt>
              </c:strCache>
            </c:strRef>
          </c:tx>
          <c:spPr>
            <a:solidFill>
              <a:srgbClr val="00EE10"/>
            </a:solidFill>
          </c:spPr>
          <c:invertIfNegative val="0"/>
          <c:cat>
            <c:strRef>
              <c:f>'YOUR LOCATION'!$C$31:$N$31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LOCATION'!$C$32:$N$32</c:f>
              <c:numCache>
                <c:formatCode>0.00</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1"/>
          <c:order val="1"/>
          <c:tx>
            <c:strRef>
              <c:f>'YOUR LOCATION'!$B$33</c:f>
              <c:strCache>
                <c:ptCount val="1"/>
                <c:pt idx="0">
                  <c:v>Catchment-to-canopy area ratio of 5:1 </c:v>
                </c:pt>
              </c:strCache>
            </c:strRef>
          </c:tx>
          <c:spPr>
            <a:solidFill>
              <a:schemeClr val="bg1">
                <a:lumMod val="50000"/>
              </a:schemeClr>
            </a:solidFill>
          </c:spPr>
          <c:invertIfNegative val="0"/>
          <c:cat>
            <c:strRef>
              <c:f>'YOUR LOCATION'!$C$31:$N$31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LOCATION'!$C$33:$N$33</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dLbls>
          <c:showLegendKey val="0"/>
          <c:showVal val="0"/>
          <c:showCatName val="0"/>
          <c:showSerName val="0"/>
          <c:showPercent val="0"/>
          <c:showBubbleSize val="0"/>
        </c:dLbls>
        <c:gapWidth val="150"/>
        <c:axId val="-2141718536"/>
        <c:axId val="-2141715560"/>
      </c:barChart>
      <c:catAx>
        <c:axId val="-2141718536"/>
        <c:scaling>
          <c:orientation val="minMax"/>
        </c:scaling>
        <c:delete val="0"/>
        <c:axPos val="b"/>
        <c:majorTickMark val="none"/>
        <c:minorTickMark val="none"/>
        <c:tickLblPos val="nextTo"/>
        <c:crossAx val="-2141715560"/>
        <c:crosses val="autoZero"/>
        <c:auto val="1"/>
        <c:lblAlgn val="ctr"/>
        <c:lblOffset val="100"/>
        <c:noMultiLvlLbl val="0"/>
      </c:catAx>
      <c:valAx>
        <c:axId val="-2141715560"/>
        <c:scaling>
          <c:orientation val="minMax"/>
        </c:scaling>
        <c:delete val="0"/>
        <c:axPos val="l"/>
        <c:majorGridlines/>
        <c:numFmt formatCode="0.00" sourceLinked="1"/>
        <c:majorTickMark val="none"/>
        <c:minorTickMark val="none"/>
        <c:tickLblPos val="nextTo"/>
        <c:crossAx val="-2141718536"/>
        <c:crosses val="autoZero"/>
        <c:crossBetween val="between"/>
      </c:valAx>
    </c:plotArea>
    <c:legend>
      <c:legendPos val="r"/>
      <c:layout>
        <c:manualLayout>
          <c:xMode val="edge"/>
          <c:yMode val="edge"/>
          <c:x val="0.799888738746766"/>
          <c:y val="0.109176668450424"/>
          <c:w val="0.178000358524013"/>
          <c:h val="0.800208444818184"/>
        </c:manualLayout>
      </c:layout>
      <c:overlay val="0"/>
    </c:legend>
    <c:plotVisOnly val="1"/>
    <c:dispBlanksAs val="gap"/>
    <c:showDLblsOverMax val="0"/>
  </c:chart>
  <c:printSettings>
    <c:headerFooter/>
    <c:pageMargins b="1.0" l="0.75" r="0.75" t="1.0"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barChart>
        <c:barDir val="col"/>
        <c:grouping val="clustered"/>
        <c:varyColors val="0"/>
        <c:ser>
          <c:idx val="0"/>
          <c:order val="0"/>
          <c:tx>
            <c:strRef>
              <c:f>'YOUR LOCATION'!$U$22</c:f>
              <c:strCache>
                <c:ptCount val="1"/>
                <c:pt idx="0">
                  <c:v> NUMBER OF MONTHS THAT DEMAND IS MET AT DIFFERENT CATCHMENT RATIOS</c:v>
                </c:pt>
              </c:strCache>
            </c:strRef>
          </c:tx>
          <c:spPr>
            <a:solidFill>
              <a:srgbClr val="71DD10"/>
            </a:solidFill>
          </c:spPr>
          <c:invertIfNegative val="0"/>
          <c:cat>
            <c:strRef>
              <c:f>'YOUR LOCATION'!$V$21:$AD$21</c:f>
              <c:strCache>
                <c:ptCount val="9"/>
                <c:pt idx="0">
                  <c:v>2:1</c:v>
                </c:pt>
                <c:pt idx="1">
                  <c:v>3:1</c:v>
                </c:pt>
                <c:pt idx="2">
                  <c:v>4:1</c:v>
                </c:pt>
                <c:pt idx="3">
                  <c:v>5:1</c:v>
                </c:pt>
                <c:pt idx="4">
                  <c:v>6:1</c:v>
                </c:pt>
                <c:pt idx="5">
                  <c:v>7:1</c:v>
                </c:pt>
                <c:pt idx="6">
                  <c:v>8:1</c:v>
                </c:pt>
                <c:pt idx="7">
                  <c:v>9:1</c:v>
                </c:pt>
                <c:pt idx="8">
                  <c:v>10:1</c:v>
                </c:pt>
              </c:strCache>
            </c:strRef>
          </c:cat>
          <c:val>
            <c:numRef>
              <c:f>'YOUR LOCATION'!$V$22:$AD$22</c:f>
              <c:numCache>
                <c:formatCode>General</c:formatCode>
                <c:ptCount val="9"/>
                <c:pt idx="0">
                  <c:v>0.0</c:v>
                </c:pt>
                <c:pt idx="1">
                  <c:v>0.0</c:v>
                </c:pt>
                <c:pt idx="2">
                  <c:v>0.0</c:v>
                </c:pt>
                <c:pt idx="3">
                  <c:v>0.0</c:v>
                </c:pt>
                <c:pt idx="4">
                  <c:v>0.0</c:v>
                </c:pt>
                <c:pt idx="5">
                  <c:v>0.0</c:v>
                </c:pt>
                <c:pt idx="6">
                  <c:v>0.0</c:v>
                </c:pt>
                <c:pt idx="7" formatCode="0.00">
                  <c:v>0.0</c:v>
                </c:pt>
                <c:pt idx="8">
                  <c:v>0.0</c:v>
                </c:pt>
              </c:numCache>
            </c:numRef>
          </c:val>
        </c:ser>
        <c:dLbls>
          <c:showLegendKey val="0"/>
          <c:showVal val="0"/>
          <c:showCatName val="0"/>
          <c:showSerName val="0"/>
          <c:showPercent val="0"/>
          <c:showBubbleSize val="0"/>
        </c:dLbls>
        <c:gapWidth val="150"/>
        <c:axId val="-2141688856"/>
        <c:axId val="-2141683320"/>
      </c:barChart>
      <c:catAx>
        <c:axId val="-2141688856"/>
        <c:scaling>
          <c:orientation val="minMax"/>
        </c:scaling>
        <c:delete val="0"/>
        <c:axPos val="b"/>
        <c:title>
          <c:tx>
            <c:rich>
              <a:bodyPr/>
              <a:lstStyle/>
              <a:p>
                <a:pPr>
                  <a:defRPr sz="1600"/>
                </a:pPr>
                <a:r>
                  <a:rPr lang="en-US" sz="1600"/>
                  <a:t>CATCHMENT RATIO</a:t>
                </a:r>
              </a:p>
            </c:rich>
          </c:tx>
          <c:overlay val="0"/>
        </c:title>
        <c:majorTickMark val="none"/>
        <c:minorTickMark val="none"/>
        <c:tickLblPos val="nextTo"/>
        <c:crossAx val="-2141683320"/>
        <c:crosses val="autoZero"/>
        <c:auto val="1"/>
        <c:lblAlgn val="ctr"/>
        <c:lblOffset val="100"/>
        <c:noMultiLvlLbl val="0"/>
      </c:catAx>
      <c:valAx>
        <c:axId val="-2141683320"/>
        <c:scaling>
          <c:orientation val="minMax"/>
        </c:scaling>
        <c:delete val="0"/>
        <c:axPos val="l"/>
        <c:majorGridlines/>
        <c:title>
          <c:tx>
            <c:rich>
              <a:bodyPr/>
              <a:lstStyle/>
              <a:p>
                <a:pPr>
                  <a:defRPr sz="1600"/>
                </a:pPr>
                <a:r>
                  <a:rPr lang="en-US" sz="1600"/>
                  <a:t>MONTHS</a:t>
                </a:r>
              </a:p>
            </c:rich>
          </c:tx>
          <c:overlay val="0"/>
        </c:title>
        <c:numFmt formatCode="General" sourceLinked="1"/>
        <c:majorTickMark val="out"/>
        <c:minorTickMark val="none"/>
        <c:tickLblPos val="nextTo"/>
        <c:crossAx val="-2141688856"/>
        <c:crosses val="autoZero"/>
        <c:crossBetween val="between"/>
      </c:valAx>
    </c:plotArea>
    <c:plotVisOnly val="1"/>
    <c:dispBlanksAs val="gap"/>
    <c:showDLblsOverMax val="0"/>
  </c:chart>
  <c:printSettings>
    <c:headerFooter/>
    <c:pageMargins b="1.0" l="0.75" r="0.75" t="1.0"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Comparison of average</a:t>
            </a:r>
            <a:r>
              <a:rPr lang="en-US" baseline="0"/>
              <a:t> monthly rainfall to "Effective" monthly rainfall for water harvesting (inches)</a:t>
            </a:r>
          </a:p>
        </c:rich>
      </c:tx>
      <c:overlay val="0"/>
    </c:title>
    <c:autoTitleDeleted val="0"/>
    <c:plotArea>
      <c:layout/>
      <c:barChart>
        <c:barDir val="col"/>
        <c:grouping val="clustered"/>
        <c:varyColors val="0"/>
        <c:ser>
          <c:idx val="0"/>
          <c:order val="0"/>
          <c:tx>
            <c:strRef>
              <c:f>'EXAMPLE for Tucson'!$B$10</c:f>
              <c:strCache>
                <c:ptCount val="1"/>
                <c:pt idx="0">
                  <c:v>Effective monthly rainfall for water harvesting (inches), Tucson, AZ </c:v>
                </c:pt>
              </c:strCache>
            </c:strRef>
          </c:tx>
          <c:spPr>
            <a:solidFill>
              <a:srgbClr val="0000FF"/>
            </a:solidFill>
          </c:spPr>
          <c:invertIfNegative val="0"/>
          <c:cat>
            <c:strRef>
              <c:f>'EXAMPLE for Tucson'!$C$9:$N$9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Tucson'!$C$10:$N$10</c:f>
              <c:numCache>
                <c:formatCode>0.00</c:formatCode>
                <c:ptCount val="12"/>
                <c:pt idx="0">
                  <c:v>0.495</c:v>
                </c:pt>
                <c:pt idx="1">
                  <c:v>0.44</c:v>
                </c:pt>
                <c:pt idx="2">
                  <c:v>0.405</c:v>
                </c:pt>
                <c:pt idx="3">
                  <c:v>0.14</c:v>
                </c:pt>
                <c:pt idx="4">
                  <c:v>0.12</c:v>
                </c:pt>
                <c:pt idx="5">
                  <c:v>0.12</c:v>
                </c:pt>
                <c:pt idx="6">
                  <c:v>1.035</c:v>
                </c:pt>
                <c:pt idx="7">
                  <c:v>1.15</c:v>
                </c:pt>
                <c:pt idx="8">
                  <c:v>0.725</c:v>
                </c:pt>
                <c:pt idx="9">
                  <c:v>0.605</c:v>
                </c:pt>
                <c:pt idx="10">
                  <c:v>0.335</c:v>
                </c:pt>
                <c:pt idx="11">
                  <c:v>0.515</c:v>
                </c:pt>
              </c:numCache>
            </c:numRef>
          </c:val>
        </c:ser>
        <c:ser>
          <c:idx val="1"/>
          <c:order val="1"/>
          <c:tx>
            <c:strRef>
              <c:f>'EXAMPLE for Tucson'!$B$7</c:f>
              <c:strCache>
                <c:ptCount val="1"/>
                <c:pt idx="0">
                  <c:v>Average monthly rainfall, Tucson, AZ (inches)</c:v>
                </c:pt>
              </c:strCache>
            </c:strRef>
          </c:tx>
          <c:spPr>
            <a:solidFill>
              <a:srgbClr val="13BECA"/>
            </a:solidFill>
          </c:spPr>
          <c:invertIfNegative val="0"/>
          <c:cat>
            <c:strRef>
              <c:f>'EXAMPLE for Tucson'!$C$9:$N$9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Tucson'!$C$7:$N$7</c:f>
              <c:numCache>
                <c:formatCode>0.00</c:formatCode>
                <c:ptCount val="12"/>
                <c:pt idx="0">
                  <c:v>0.99</c:v>
                </c:pt>
                <c:pt idx="1">
                  <c:v>0.88</c:v>
                </c:pt>
                <c:pt idx="2">
                  <c:v>0.81</c:v>
                </c:pt>
                <c:pt idx="3">
                  <c:v>0.28</c:v>
                </c:pt>
                <c:pt idx="4">
                  <c:v>0.24</c:v>
                </c:pt>
                <c:pt idx="5">
                  <c:v>0.24</c:v>
                </c:pt>
                <c:pt idx="6">
                  <c:v>2.07</c:v>
                </c:pt>
                <c:pt idx="7">
                  <c:v>2.3</c:v>
                </c:pt>
                <c:pt idx="8">
                  <c:v>1.45</c:v>
                </c:pt>
                <c:pt idx="9">
                  <c:v>1.21</c:v>
                </c:pt>
                <c:pt idx="10">
                  <c:v>0.67</c:v>
                </c:pt>
                <c:pt idx="11">
                  <c:v>1.03</c:v>
                </c:pt>
              </c:numCache>
            </c:numRef>
          </c:val>
        </c:ser>
        <c:dLbls>
          <c:showLegendKey val="0"/>
          <c:showVal val="0"/>
          <c:showCatName val="0"/>
          <c:showSerName val="0"/>
          <c:showPercent val="0"/>
          <c:showBubbleSize val="0"/>
        </c:dLbls>
        <c:gapWidth val="150"/>
        <c:axId val="-2143708152"/>
        <c:axId val="-2143705176"/>
      </c:barChart>
      <c:catAx>
        <c:axId val="-2143708152"/>
        <c:scaling>
          <c:orientation val="minMax"/>
        </c:scaling>
        <c:delete val="0"/>
        <c:axPos val="b"/>
        <c:majorTickMark val="none"/>
        <c:minorTickMark val="none"/>
        <c:tickLblPos val="nextTo"/>
        <c:crossAx val="-2143705176"/>
        <c:crosses val="autoZero"/>
        <c:auto val="1"/>
        <c:lblAlgn val="ctr"/>
        <c:lblOffset val="100"/>
        <c:noMultiLvlLbl val="0"/>
      </c:catAx>
      <c:valAx>
        <c:axId val="-2143705176"/>
        <c:scaling>
          <c:orientation val="minMax"/>
          <c:max val="3.0"/>
        </c:scaling>
        <c:delete val="0"/>
        <c:axPos val="l"/>
        <c:majorGridlines/>
        <c:numFmt formatCode="0.00" sourceLinked="1"/>
        <c:majorTickMark val="none"/>
        <c:minorTickMark val="none"/>
        <c:tickLblPos val="nextTo"/>
        <c:crossAx val="-2143708152"/>
        <c:crosses val="autoZero"/>
        <c:crossBetween val="between"/>
        <c:majorUnit val="1.0"/>
        <c:minorUnit val="0.1"/>
      </c:valAx>
    </c:plotArea>
    <c:legend>
      <c:legendPos val="r"/>
      <c:overlay val="0"/>
    </c:legend>
    <c:plotVisOnly val="1"/>
    <c:dispBlanksAs val="gap"/>
    <c:showDLblsOverMax val="0"/>
  </c:chart>
  <c:printSettings>
    <c:headerFooter/>
    <c:pageMargins b="1.0" l="0.75" r="0.75" t="1.0"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barChart>
        <c:barDir val="col"/>
        <c:grouping val="clustered"/>
        <c:varyColors val="0"/>
        <c:ser>
          <c:idx val="0"/>
          <c:order val="0"/>
          <c:tx>
            <c:strRef>
              <c:f>'EXAMPLE for Tucson'!$B$14</c:f>
              <c:strCache>
                <c:ptCount val="1"/>
                <c:pt idx="0">
                  <c:v>Low water use plant demand (inches), Tucson, AZ </c:v>
                </c:pt>
              </c:strCache>
            </c:strRef>
          </c:tx>
          <c:spPr>
            <a:solidFill>
              <a:srgbClr val="00EE10"/>
            </a:solidFill>
          </c:spPr>
          <c:invertIfNegative val="0"/>
          <c:cat>
            <c:strRef>
              <c:f>'EXAMPLE for Tucson'!$C$11:$N$11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Tucson'!$C$14:$N$14</c:f>
              <c:numCache>
                <c:formatCode>0.00</c:formatCode>
                <c:ptCount val="12"/>
                <c:pt idx="0">
                  <c:v>0.78</c:v>
                </c:pt>
                <c:pt idx="1">
                  <c:v>0.9672</c:v>
                </c:pt>
                <c:pt idx="2">
                  <c:v>1.56</c:v>
                </c:pt>
                <c:pt idx="3">
                  <c:v>2.0904</c:v>
                </c:pt>
                <c:pt idx="4">
                  <c:v>2.5896</c:v>
                </c:pt>
                <c:pt idx="5">
                  <c:v>2.7456</c:v>
                </c:pt>
                <c:pt idx="6">
                  <c:v>2.4336</c:v>
                </c:pt>
                <c:pt idx="7">
                  <c:v>2.0592</c:v>
                </c:pt>
                <c:pt idx="8">
                  <c:v>1.872</c:v>
                </c:pt>
                <c:pt idx="9">
                  <c:v>1.4976</c:v>
                </c:pt>
                <c:pt idx="10">
                  <c:v>0.936</c:v>
                </c:pt>
                <c:pt idx="11">
                  <c:v>0.6864</c:v>
                </c:pt>
              </c:numCache>
            </c:numRef>
          </c:val>
        </c:ser>
        <c:dLbls>
          <c:showLegendKey val="0"/>
          <c:showVal val="0"/>
          <c:showCatName val="0"/>
          <c:showSerName val="0"/>
          <c:showPercent val="0"/>
          <c:showBubbleSize val="0"/>
        </c:dLbls>
        <c:gapWidth val="150"/>
        <c:axId val="-2143677416"/>
        <c:axId val="-2143674408"/>
      </c:barChart>
      <c:catAx>
        <c:axId val="-2143677416"/>
        <c:scaling>
          <c:orientation val="minMax"/>
        </c:scaling>
        <c:delete val="0"/>
        <c:axPos val="b"/>
        <c:majorTickMark val="none"/>
        <c:minorTickMark val="none"/>
        <c:tickLblPos val="nextTo"/>
        <c:crossAx val="-2143674408"/>
        <c:crosses val="autoZero"/>
        <c:auto val="1"/>
        <c:lblAlgn val="ctr"/>
        <c:lblOffset val="100"/>
        <c:noMultiLvlLbl val="0"/>
      </c:catAx>
      <c:valAx>
        <c:axId val="-2143674408"/>
        <c:scaling>
          <c:orientation val="minMax"/>
        </c:scaling>
        <c:delete val="0"/>
        <c:axPos val="l"/>
        <c:majorGridlines/>
        <c:numFmt formatCode="0.00" sourceLinked="1"/>
        <c:majorTickMark val="none"/>
        <c:minorTickMark val="none"/>
        <c:tickLblPos val="nextTo"/>
        <c:crossAx val="-2143677416"/>
        <c:crosses val="autoZero"/>
        <c:crossBetween val="between"/>
        <c:majorUnit val="1.0"/>
      </c:valAx>
    </c:plotArea>
    <c:legend>
      <c:legendPos val="r"/>
      <c:overlay val="0"/>
    </c:legend>
    <c:plotVisOnly val="1"/>
    <c:dispBlanksAs val="gap"/>
    <c:showDLblsOverMax val="0"/>
  </c:chart>
  <c:printSettings>
    <c:headerFooter/>
    <c:pageMargins b="1.0" l="0.75" r="0.75" t="1.0"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xPr>
        <a:bodyPr/>
        <a:lstStyle/>
        <a:p>
          <a:pPr>
            <a:defRPr sz="1800"/>
          </a:pPr>
          <a:endParaRPr lang="en-US"/>
        </a:p>
      </c:txPr>
    </c:title>
    <c:autoTitleDeleted val="0"/>
    <c:plotArea>
      <c:layout/>
      <c:barChart>
        <c:barDir val="col"/>
        <c:grouping val="clustered"/>
        <c:varyColors val="0"/>
        <c:ser>
          <c:idx val="0"/>
          <c:order val="0"/>
          <c:tx>
            <c:strRef>
              <c:f>'EXAMPLE for Tucson'!$B$7</c:f>
              <c:strCache>
                <c:ptCount val="1"/>
                <c:pt idx="0">
                  <c:v>Average monthly rainfall, Tucson, AZ (inches)</c:v>
                </c:pt>
              </c:strCache>
            </c:strRef>
          </c:tx>
          <c:spPr>
            <a:solidFill>
              <a:srgbClr val="13BECA"/>
            </a:solidFill>
          </c:spPr>
          <c:invertIfNegative val="0"/>
          <c:cat>
            <c:strRef>
              <c:f>'EXAMPLE for Tucson'!$C$6:$N$6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Tucson'!$C$7:$N$7</c:f>
              <c:numCache>
                <c:formatCode>0.00</c:formatCode>
                <c:ptCount val="12"/>
                <c:pt idx="0">
                  <c:v>0.99</c:v>
                </c:pt>
                <c:pt idx="1">
                  <c:v>0.88</c:v>
                </c:pt>
                <c:pt idx="2">
                  <c:v>0.81</c:v>
                </c:pt>
                <c:pt idx="3">
                  <c:v>0.28</c:v>
                </c:pt>
                <c:pt idx="4">
                  <c:v>0.24</c:v>
                </c:pt>
                <c:pt idx="5">
                  <c:v>0.24</c:v>
                </c:pt>
                <c:pt idx="6">
                  <c:v>2.07</c:v>
                </c:pt>
                <c:pt idx="7">
                  <c:v>2.3</c:v>
                </c:pt>
                <c:pt idx="8">
                  <c:v>1.45</c:v>
                </c:pt>
                <c:pt idx="9">
                  <c:v>1.21</c:v>
                </c:pt>
                <c:pt idx="10">
                  <c:v>0.67</c:v>
                </c:pt>
                <c:pt idx="11">
                  <c:v>1.03</c:v>
                </c:pt>
              </c:numCache>
            </c:numRef>
          </c:val>
        </c:ser>
        <c:dLbls>
          <c:showLegendKey val="0"/>
          <c:showVal val="0"/>
          <c:showCatName val="0"/>
          <c:showSerName val="0"/>
          <c:showPercent val="0"/>
          <c:showBubbleSize val="0"/>
        </c:dLbls>
        <c:gapWidth val="150"/>
        <c:axId val="-2143646920"/>
        <c:axId val="-2143643912"/>
      </c:barChart>
      <c:catAx>
        <c:axId val="-2143646920"/>
        <c:scaling>
          <c:orientation val="minMax"/>
        </c:scaling>
        <c:delete val="0"/>
        <c:axPos val="b"/>
        <c:majorTickMark val="none"/>
        <c:minorTickMark val="none"/>
        <c:tickLblPos val="nextTo"/>
        <c:crossAx val="-2143643912"/>
        <c:crosses val="autoZero"/>
        <c:auto val="1"/>
        <c:lblAlgn val="ctr"/>
        <c:lblOffset val="100"/>
        <c:noMultiLvlLbl val="0"/>
      </c:catAx>
      <c:valAx>
        <c:axId val="-2143643912"/>
        <c:scaling>
          <c:orientation val="minMax"/>
          <c:max val="3.0"/>
        </c:scaling>
        <c:delete val="0"/>
        <c:axPos val="l"/>
        <c:majorGridlines/>
        <c:numFmt formatCode="0.00" sourceLinked="1"/>
        <c:majorTickMark val="none"/>
        <c:minorTickMark val="none"/>
        <c:tickLblPos val="nextTo"/>
        <c:crossAx val="-2143646920"/>
        <c:crosses val="autoZero"/>
        <c:crossBetween val="between"/>
        <c:majorUnit val="1.0"/>
      </c:valAx>
    </c:plotArea>
    <c:legend>
      <c:legendPos val="r"/>
      <c:overlay val="0"/>
    </c:legend>
    <c:plotVisOnly val="1"/>
    <c:dispBlanksAs val="gap"/>
    <c:showDLblsOverMax val="0"/>
  </c:chart>
  <c:printSettings>
    <c:headerFooter/>
    <c:pageMargins b="1.0" l="0.75" r="0.75" t="1.0"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Comparison of effective monthly rainfall to monthly plant-water demand</a:t>
            </a:r>
          </a:p>
        </c:rich>
      </c:tx>
      <c:overlay val="0"/>
    </c:title>
    <c:autoTitleDeleted val="0"/>
    <c:plotArea>
      <c:layout/>
      <c:barChart>
        <c:barDir val="col"/>
        <c:grouping val="clustered"/>
        <c:varyColors val="0"/>
        <c:ser>
          <c:idx val="0"/>
          <c:order val="0"/>
          <c:tx>
            <c:strRef>
              <c:f>'EXAMPLE for Tucson'!$B$16</c:f>
              <c:strCache>
                <c:ptCount val="1"/>
                <c:pt idx="0">
                  <c:v>Effective monthly rainfall for water harvesting (inches), Tucson, AZ </c:v>
                </c:pt>
              </c:strCache>
            </c:strRef>
          </c:tx>
          <c:spPr>
            <a:solidFill>
              <a:srgbClr val="0000FF"/>
            </a:solidFill>
          </c:spPr>
          <c:invertIfNegative val="0"/>
          <c:cat>
            <c:strRef>
              <c:f>'EXAMPLE for Tucson'!$C$15:$N$15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Tucson'!$C$16:$N$16</c:f>
              <c:numCache>
                <c:formatCode>0.00</c:formatCode>
                <c:ptCount val="12"/>
                <c:pt idx="0">
                  <c:v>0.495</c:v>
                </c:pt>
                <c:pt idx="1">
                  <c:v>0.44</c:v>
                </c:pt>
                <c:pt idx="2">
                  <c:v>0.405</c:v>
                </c:pt>
                <c:pt idx="3">
                  <c:v>0.14</c:v>
                </c:pt>
                <c:pt idx="4">
                  <c:v>0.12</c:v>
                </c:pt>
                <c:pt idx="5">
                  <c:v>0.12</c:v>
                </c:pt>
                <c:pt idx="6">
                  <c:v>1.035</c:v>
                </c:pt>
                <c:pt idx="7">
                  <c:v>1.15</c:v>
                </c:pt>
                <c:pt idx="8">
                  <c:v>0.725</c:v>
                </c:pt>
                <c:pt idx="9">
                  <c:v>0.605</c:v>
                </c:pt>
                <c:pt idx="10">
                  <c:v>0.335</c:v>
                </c:pt>
                <c:pt idx="11">
                  <c:v>0.515</c:v>
                </c:pt>
              </c:numCache>
            </c:numRef>
          </c:val>
        </c:ser>
        <c:ser>
          <c:idx val="1"/>
          <c:order val="1"/>
          <c:tx>
            <c:strRef>
              <c:f>'EXAMPLE for Tucson'!$B$17</c:f>
              <c:strCache>
                <c:ptCount val="1"/>
                <c:pt idx="0">
                  <c:v>Low water use plant demand (inches), Tucson, AZ </c:v>
                </c:pt>
              </c:strCache>
            </c:strRef>
          </c:tx>
          <c:spPr>
            <a:solidFill>
              <a:srgbClr val="00EE10"/>
            </a:solidFill>
          </c:spPr>
          <c:invertIfNegative val="0"/>
          <c:cat>
            <c:strRef>
              <c:f>'EXAMPLE for Tucson'!$C$15:$N$15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Tucson'!$C$17:$N$17</c:f>
              <c:numCache>
                <c:formatCode>General</c:formatCode>
                <c:ptCount val="12"/>
                <c:pt idx="0">
                  <c:v>0.78</c:v>
                </c:pt>
                <c:pt idx="1">
                  <c:v>0.9672</c:v>
                </c:pt>
                <c:pt idx="2">
                  <c:v>1.56</c:v>
                </c:pt>
                <c:pt idx="3">
                  <c:v>2.0904</c:v>
                </c:pt>
                <c:pt idx="4">
                  <c:v>2.5896</c:v>
                </c:pt>
                <c:pt idx="5">
                  <c:v>2.7456</c:v>
                </c:pt>
                <c:pt idx="6">
                  <c:v>2.4336</c:v>
                </c:pt>
                <c:pt idx="7">
                  <c:v>2.0592</c:v>
                </c:pt>
                <c:pt idx="8">
                  <c:v>1.872</c:v>
                </c:pt>
                <c:pt idx="9">
                  <c:v>1.4976</c:v>
                </c:pt>
                <c:pt idx="10">
                  <c:v>0.936</c:v>
                </c:pt>
                <c:pt idx="11">
                  <c:v>0.6864</c:v>
                </c:pt>
              </c:numCache>
            </c:numRef>
          </c:val>
        </c:ser>
        <c:dLbls>
          <c:showLegendKey val="0"/>
          <c:showVal val="0"/>
          <c:showCatName val="0"/>
          <c:showSerName val="0"/>
          <c:showPercent val="0"/>
          <c:showBubbleSize val="0"/>
        </c:dLbls>
        <c:gapWidth val="150"/>
        <c:axId val="2073600312"/>
        <c:axId val="2073603288"/>
      </c:barChart>
      <c:catAx>
        <c:axId val="2073600312"/>
        <c:scaling>
          <c:orientation val="minMax"/>
        </c:scaling>
        <c:delete val="0"/>
        <c:axPos val="b"/>
        <c:majorTickMark val="none"/>
        <c:minorTickMark val="none"/>
        <c:tickLblPos val="nextTo"/>
        <c:crossAx val="2073603288"/>
        <c:crosses val="autoZero"/>
        <c:auto val="1"/>
        <c:lblAlgn val="ctr"/>
        <c:lblOffset val="100"/>
        <c:noMultiLvlLbl val="0"/>
      </c:catAx>
      <c:valAx>
        <c:axId val="2073603288"/>
        <c:scaling>
          <c:orientation val="minMax"/>
        </c:scaling>
        <c:delete val="0"/>
        <c:axPos val="l"/>
        <c:majorGridlines/>
        <c:numFmt formatCode="0.00" sourceLinked="1"/>
        <c:majorTickMark val="none"/>
        <c:minorTickMark val="none"/>
        <c:tickLblPos val="nextTo"/>
        <c:crossAx val="2073600312"/>
        <c:crosses val="autoZero"/>
        <c:crossBetween val="between"/>
        <c:majorUnit val="1.0"/>
      </c:valAx>
    </c:plotArea>
    <c:legend>
      <c:legendPos val="r"/>
      <c:overlay val="0"/>
    </c:legend>
    <c:plotVisOnly val="1"/>
    <c:dispBlanksAs val="gap"/>
    <c:showDLblsOverMax val="0"/>
  </c:chart>
  <c:printSettings>
    <c:headerFooter/>
    <c:pageMargins b="1.0" l="0.75" r="0.75" t="1.0"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Catchment-to-Canopy Area Ratio of 2:1 </a:t>
            </a:r>
          </a:p>
        </c:rich>
      </c:tx>
      <c:layout>
        <c:manualLayout>
          <c:xMode val="edge"/>
          <c:yMode val="edge"/>
          <c:x val="0.139237329244735"/>
          <c:y val="0.0462107208872458"/>
        </c:manualLayout>
      </c:layout>
      <c:overlay val="0"/>
    </c:title>
    <c:autoTitleDeleted val="0"/>
    <c:plotArea>
      <c:layout>
        <c:manualLayout>
          <c:layoutTarget val="inner"/>
          <c:xMode val="edge"/>
          <c:yMode val="edge"/>
          <c:x val="0.0768746069541283"/>
          <c:y val="0.199722662018703"/>
          <c:w val="0.645928561324516"/>
          <c:h val="0.668446784443846"/>
        </c:manualLayout>
      </c:layout>
      <c:barChart>
        <c:barDir val="col"/>
        <c:grouping val="clustered"/>
        <c:varyColors val="0"/>
        <c:ser>
          <c:idx val="0"/>
          <c:order val="0"/>
          <c:tx>
            <c:strRef>
              <c:f>'EXAMPLE for Tucson'!$B$20</c:f>
              <c:strCache>
                <c:ptCount val="1"/>
                <c:pt idx="0">
                  <c:v>Low water use plant demand (inches), Tucson, AZ </c:v>
                </c:pt>
              </c:strCache>
            </c:strRef>
          </c:tx>
          <c:spPr>
            <a:solidFill>
              <a:srgbClr val="00EE10"/>
            </a:solidFill>
          </c:spPr>
          <c:invertIfNegative val="0"/>
          <c:cat>
            <c:strRef>
              <c:f>'EXAMPLE for Tucson'!$C$19:$N$19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Tucson'!$C$20:$N$20</c:f>
              <c:numCache>
                <c:formatCode>0.00</c:formatCode>
                <c:ptCount val="12"/>
                <c:pt idx="0">
                  <c:v>0.78</c:v>
                </c:pt>
                <c:pt idx="1">
                  <c:v>0.9672</c:v>
                </c:pt>
                <c:pt idx="2">
                  <c:v>1.56</c:v>
                </c:pt>
                <c:pt idx="3">
                  <c:v>2.0904</c:v>
                </c:pt>
                <c:pt idx="4">
                  <c:v>2.5896</c:v>
                </c:pt>
                <c:pt idx="5">
                  <c:v>2.7456</c:v>
                </c:pt>
                <c:pt idx="6">
                  <c:v>2.4336</c:v>
                </c:pt>
                <c:pt idx="7">
                  <c:v>2.0592</c:v>
                </c:pt>
                <c:pt idx="8">
                  <c:v>1.872</c:v>
                </c:pt>
                <c:pt idx="9">
                  <c:v>1.4976</c:v>
                </c:pt>
                <c:pt idx="10">
                  <c:v>0.936</c:v>
                </c:pt>
                <c:pt idx="11">
                  <c:v>0.6864</c:v>
                </c:pt>
              </c:numCache>
            </c:numRef>
          </c:val>
        </c:ser>
        <c:ser>
          <c:idx val="1"/>
          <c:order val="1"/>
          <c:tx>
            <c:strRef>
              <c:f>'EXAMPLE for Tucson'!$B$21</c:f>
              <c:strCache>
                <c:ptCount val="1"/>
                <c:pt idx="0">
                  <c:v>Catchment-to-canopy area ratio of 2:1 </c:v>
                </c:pt>
              </c:strCache>
            </c:strRef>
          </c:tx>
          <c:spPr>
            <a:solidFill>
              <a:schemeClr val="bg1">
                <a:lumMod val="50000"/>
              </a:schemeClr>
            </a:solidFill>
          </c:spPr>
          <c:invertIfNegative val="0"/>
          <c:cat>
            <c:strRef>
              <c:f>'EXAMPLE for Tucson'!$C$19:$N$19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Tucson'!$C$21:$N$21</c:f>
              <c:numCache>
                <c:formatCode>0.0</c:formatCode>
                <c:ptCount val="12"/>
                <c:pt idx="0">
                  <c:v>0.99</c:v>
                </c:pt>
                <c:pt idx="1">
                  <c:v>0.88</c:v>
                </c:pt>
                <c:pt idx="2">
                  <c:v>0.81</c:v>
                </c:pt>
                <c:pt idx="3">
                  <c:v>0.28</c:v>
                </c:pt>
                <c:pt idx="4">
                  <c:v>0.24</c:v>
                </c:pt>
                <c:pt idx="5">
                  <c:v>0.24</c:v>
                </c:pt>
                <c:pt idx="6">
                  <c:v>2.07</c:v>
                </c:pt>
                <c:pt idx="7">
                  <c:v>2.3</c:v>
                </c:pt>
                <c:pt idx="8">
                  <c:v>1.45</c:v>
                </c:pt>
                <c:pt idx="9">
                  <c:v>1.21</c:v>
                </c:pt>
                <c:pt idx="10">
                  <c:v>0.67</c:v>
                </c:pt>
                <c:pt idx="11">
                  <c:v>1.03</c:v>
                </c:pt>
              </c:numCache>
            </c:numRef>
          </c:val>
        </c:ser>
        <c:dLbls>
          <c:showLegendKey val="0"/>
          <c:showVal val="0"/>
          <c:showCatName val="0"/>
          <c:showSerName val="0"/>
          <c:showPercent val="0"/>
          <c:showBubbleSize val="0"/>
        </c:dLbls>
        <c:gapWidth val="150"/>
        <c:axId val="2073642920"/>
        <c:axId val="2073645832"/>
      </c:barChart>
      <c:catAx>
        <c:axId val="2073642920"/>
        <c:scaling>
          <c:orientation val="minMax"/>
        </c:scaling>
        <c:delete val="0"/>
        <c:axPos val="b"/>
        <c:majorTickMark val="none"/>
        <c:minorTickMark val="none"/>
        <c:tickLblPos val="nextTo"/>
        <c:crossAx val="2073645832"/>
        <c:crosses val="autoZero"/>
        <c:auto val="1"/>
        <c:lblAlgn val="ctr"/>
        <c:lblOffset val="100"/>
        <c:noMultiLvlLbl val="0"/>
      </c:catAx>
      <c:valAx>
        <c:axId val="2073645832"/>
        <c:scaling>
          <c:orientation val="minMax"/>
        </c:scaling>
        <c:delete val="0"/>
        <c:axPos val="l"/>
        <c:majorGridlines/>
        <c:numFmt formatCode="0.00" sourceLinked="1"/>
        <c:majorTickMark val="none"/>
        <c:minorTickMark val="none"/>
        <c:tickLblPos val="nextTo"/>
        <c:crossAx val="2073642920"/>
        <c:crosses val="autoZero"/>
        <c:crossBetween val="between"/>
      </c:valAx>
    </c:plotArea>
    <c:legend>
      <c:legendPos val="r"/>
      <c:layout>
        <c:manualLayout>
          <c:xMode val="edge"/>
          <c:yMode val="edge"/>
          <c:x val="0.767659624968234"/>
          <c:y val="0.189035797161736"/>
          <c:w val="0.196374310439734"/>
          <c:h val="0.658740749536248"/>
        </c:manualLayout>
      </c:layout>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barChart>
        <c:barDir val="col"/>
        <c:grouping val="clustered"/>
        <c:varyColors val="0"/>
        <c:ser>
          <c:idx val="0"/>
          <c:order val="0"/>
          <c:tx>
            <c:strRef>
              <c:f>'YOUR LOCATION'!$B$14</c:f>
              <c:strCache>
                <c:ptCount val="1"/>
                <c:pt idx="0">
                  <c:v>Low water use plant demand (inches), YOUR LOCATION</c:v>
                </c:pt>
              </c:strCache>
            </c:strRef>
          </c:tx>
          <c:spPr>
            <a:solidFill>
              <a:srgbClr val="00EE10"/>
            </a:solidFill>
          </c:spPr>
          <c:invertIfNegative val="0"/>
          <c:cat>
            <c:strRef>
              <c:f>'YOUR LOCATION'!$C$11:$N$11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LOCATION'!$C$14:$N$14</c:f>
              <c:numCache>
                <c:formatCode>0.00</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dLbls>
          <c:showLegendKey val="0"/>
          <c:showVal val="0"/>
          <c:showCatName val="0"/>
          <c:showSerName val="0"/>
          <c:showPercent val="0"/>
          <c:showBubbleSize val="0"/>
        </c:dLbls>
        <c:gapWidth val="150"/>
        <c:axId val="-2142719080"/>
        <c:axId val="-2142716072"/>
      </c:barChart>
      <c:catAx>
        <c:axId val="-2142719080"/>
        <c:scaling>
          <c:orientation val="minMax"/>
        </c:scaling>
        <c:delete val="0"/>
        <c:axPos val="b"/>
        <c:majorTickMark val="none"/>
        <c:minorTickMark val="none"/>
        <c:tickLblPos val="nextTo"/>
        <c:crossAx val="-2142716072"/>
        <c:crosses val="autoZero"/>
        <c:auto val="1"/>
        <c:lblAlgn val="ctr"/>
        <c:lblOffset val="100"/>
        <c:noMultiLvlLbl val="0"/>
      </c:catAx>
      <c:valAx>
        <c:axId val="-2142716072"/>
        <c:scaling>
          <c:orientation val="minMax"/>
        </c:scaling>
        <c:delete val="0"/>
        <c:axPos val="l"/>
        <c:majorGridlines/>
        <c:numFmt formatCode="0.00" sourceLinked="1"/>
        <c:majorTickMark val="none"/>
        <c:minorTickMark val="none"/>
        <c:tickLblPos val="nextTo"/>
        <c:crossAx val="-2142719080"/>
        <c:crosses val="autoZero"/>
        <c:crossBetween val="between"/>
        <c:majorUnit val="1.0"/>
      </c:valAx>
    </c:plotArea>
    <c:legend>
      <c:legendPos val="r"/>
      <c:overlay val="0"/>
    </c:legend>
    <c:plotVisOnly val="1"/>
    <c:dispBlanksAs val="gap"/>
    <c:showDLblsOverMax val="0"/>
  </c:chart>
  <c:printSettings>
    <c:headerFooter/>
    <c:pageMargins b="1.0" l="0.75" r="0.75" t="1.0"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Catchment-to-Canopy Area Ratio of 3:1 </a:t>
            </a:r>
          </a:p>
        </c:rich>
      </c:tx>
      <c:overlay val="0"/>
    </c:title>
    <c:autoTitleDeleted val="0"/>
    <c:plotArea>
      <c:layout>
        <c:manualLayout>
          <c:layoutTarget val="inner"/>
          <c:xMode val="edge"/>
          <c:yMode val="edge"/>
          <c:x val="0.0768516159648995"/>
          <c:y val="0.213333333333333"/>
          <c:w val="0.655003062214776"/>
          <c:h val="0.645852143482065"/>
        </c:manualLayout>
      </c:layout>
      <c:barChart>
        <c:barDir val="col"/>
        <c:grouping val="clustered"/>
        <c:varyColors val="0"/>
        <c:ser>
          <c:idx val="0"/>
          <c:order val="0"/>
          <c:tx>
            <c:strRef>
              <c:f>'EXAMPLE for Tucson'!$B$24</c:f>
              <c:strCache>
                <c:ptCount val="1"/>
                <c:pt idx="0">
                  <c:v>Low water use plant demand (inches), Tucson, AZ </c:v>
                </c:pt>
              </c:strCache>
            </c:strRef>
          </c:tx>
          <c:spPr>
            <a:solidFill>
              <a:srgbClr val="00EE10"/>
            </a:solidFill>
          </c:spPr>
          <c:invertIfNegative val="0"/>
          <c:cat>
            <c:strRef>
              <c:f>'EXAMPLE for Tucson'!$C$23:$N$23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Tucson'!$C$24:$N$24</c:f>
              <c:numCache>
                <c:formatCode>0.00</c:formatCode>
                <c:ptCount val="12"/>
                <c:pt idx="0">
                  <c:v>0.78</c:v>
                </c:pt>
                <c:pt idx="1">
                  <c:v>0.9672</c:v>
                </c:pt>
                <c:pt idx="2">
                  <c:v>1.56</c:v>
                </c:pt>
                <c:pt idx="3">
                  <c:v>2.0904</c:v>
                </c:pt>
                <c:pt idx="4">
                  <c:v>2.5896</c:v>
                </c:pt>
                <c:pt idx="5">
                  <c:v>2.7456</c:v>
                </c:pt>
                <c:pt idx="6">
                  <c:v>2.4336</c:v>
                </c:pt>
                <c:pt idx="7">
                  <c:v>2.0592</c:v>
                </c:pt>
                <c:pt idx="8">
                  <c:v>1.872</c:v>
                </c:pt>
                <c:pt idx="9">
                  <c:v>1.4976</c:v>
                </c:pt>
                <c:pt idx="10">
                  <c:v>0.936</c:v>
                </c:pt>
                <c:pt idx="11">
                  <c:v>0.6864</c:v>
                </c:pt>
              </c:numCache>
            </c:numRef>
          </c:val>
        </c:ser>
        <c:ser>
          <c:idx val="1"/>
          <c:order val="1"/>
          <c:tx>
            <c:strRef>
              <c:f>'EXAMPLE for Tucson'!$B$25</c:f>
              <c:strCache>
                <c:ptCount val="1"/>
                <c:pt idx="0">
                  <c:v>Catchment-to-canopy area ratio of 3:1 </c:v>
                </c:pt>
              </c:strCache>
            </c:strRef>
          </c:tx>
          <c:spPr>
            <a:solidFill>
              <a:schemeClr val="bg1">
                <a:lumMod val="50000"/>
              </a:schemeClr>
            </a:solidFill>
          </c:spPr>
          <c:invertIfNegative val="0"/>
          <c:cat>
            <c:strRef>
              <c:f>'EXAMPLE for Tucson'!$C$23:$N$23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Tucson'!$C$25:$N$25</c:f>
              <c:numCache>
                <c:formatCode>General</c:formatCode>
                <c:ptCount val="12"/>
                <c:pt idx="0">
                  <c:v>1.485</c:v>
                </c:pt>
                <c:pt idx="1">
                  <c:v>1.32</c:v>
                </c:pt>
                <c:pt idx="2">
                  <c:v>1.215</c:v>
                </c:pt>
                <c:pt idx="3">
                  <c:v>0.42</c:v>
                </c:pt>
                <c:pt idx="4">
                  <c:v>0.36</c:v>
                </c:pt>
                <c:pt idx="5">
                  <c:v>0.36</c:v>
                </c:pt>
                <c:pt idx="6">
                  <c:v>3.105</c:v>
                </c:pt>
                <c:pt idx="7">
                  <c:v>3.45</c:v>
                </c:pt>
                <c:pt idx="8">
                  <c:v>2.175</c:v>
                </c:pt>
                <c:pt idx="9">
                  <c:v>1.815</c:v>
                </c:pt>
                <c:pt idx="10">
                  <c:v>1.005</c:v>
                </c:pt>
                <c:pt idx="11">
                  <c:v>1.545</c:v>
                </c:pt>
              </c:numCache>
            </c:numRef>
          </c:val>
        </c:ser>
        <c:dLbls>
          <c:showLegendKey val="0"/>
          <c:showVal val="0"/>
          <c:showCatName val="0"/>
          <c:showSerName val="0"/>
          <c:showPercent val="0"/>
          <c:showBubbleSize val="0"/>
        </c:dLbls>
        <c:gapWidth val="150"/>
        <c:axId val="2073678168"/>
        <c:axId val="2073681080"/>
      </c:barChart>
      <c:catAx>
        <c:axId val="2073678168"/>
        <c:scaling>
          <c:orientation val="minMax"/>
        </c:scaling>
        <c:delete val="0"/>
        <c:axPos val="b"/>
        <c:majorTickMark val="none"/>
        <c:minorTickMark val="none"/>
        <c:tickLblPos val="nextTo"/>
        <c:crossAx val="2073681080"/>
        <c:crosses val="autoZero"/>
        <c:auto val="1"/>
        <c:lblAlgn val="ctr"/>
        <c:lblOffset val="100"/>
        <c:noMultiLvlLbl val="0"/>
      </c:catAx>
      <c:valAx>
        <c:axId val="2073681080"/>
        <c:scaling>
          <c:orientation val="minMax"/>
        </c:scaling>
        <c:delete val="0"/>
        <c:axPos val="l"/>
        <c:majorGridlines/>
        <c:numFmt formatCode="0.00" sourceLinked="1"/>
        <c:majorTickMark val="none"/>
        <c:minorTickMark val="none"/>
        <c:tickLblPos val="nextTo"/>
        <c:crossAx val="2073678168"/>
        <c:crosses val="autoZero"/>
        <c:crossBetween val="between"/>
        <c:majorUnit val="1.0"/>
      </c:valAx>
    </c:plotArea>
    <c:legend>
      <c:legendPos val="r"/>
      <c:layout>
        <c:manualLayout>
          <c:xMode val="edge"/>
          <c:yMode val="edge"/>
          <c:x val="0.761012669182686"/>
          <c:y val="0.138335410363095"/>
          <c:w val="0.198527488379178"/>
          <c:h val="0.722030203910139"/>
        </c:manualLayout>
      </c:layout>
      <c:overlay val="0"/>
    </c:legend>
    <c:plotVisOnly val="1"/>
    <c:dispBlanksAs val="gap"/>
    <c:showDLblsOverMax val="0"/>
  </c:chart>
  <c:printSettings>
    <c:headerFooter/>
    <c:pageMargins b="1.0" l="0.75" r="0.75" t="1.0"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Catchment-to-Canopy Area Ratio of 4:1</a:t>
            </a:r>
          </a:p>
        </c:rich>
      </c:tx>
      <c:overlay val="0"/>
    </c:title>
    <c:autoTitleDeleted val="0"/>
    <c:plotArea>
      <c:layout>
        <c:manualLayout>
          <c:layoutTarget val="inner"/>
          <c:xMode val="edge"/>
          <c:yMode val="edge"/>
          <c:x val="0.0766225680687285"/>
          <c:y val="0.230861759875935"/>
          <c:w val="0.666050064309355"/>
          <c:h val="0.616753762131154"/>
        </c:manualLayout>
      </c:layout>
      <c:barChart>
        <c:barDir val="col"/>
        <c:grouping val="clustered"/>
        <c:varyColors val="0"/>
        <c:ser>
          <c:idx val="0"/>
          <c:order val="0"/>
          <c:tx>
            <c:strRef>
              <c:f>'EXAMPLE for Tucson'!$B$28</c:f>
              <c:strCache>
                <c:ptCount val="1"/>
                <c:pt idx="0">
                  <c:v>Low water use plant demand (inches), Tucson, AZ </c:v>
                </c:pt>
              </c:strCache>
            </c:strRef>
          </c:tx>
          <c:spPr>
            <a:solidFill>
              <a:srgbClr val="00EE10"/>
            </a:solidFill>
          </c:spPr>
          <c:invertIfNegative val="0"/>
          <c:cat>
            <c:strRef>
              <c:f>'EXAMPLE for Tucson'!$C$27:$N$27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Tucson'!$C$28:$N$28</c:f>
              <c:numCache>
                <c:formatCode>0.00</c:formatCode>
                <c:ptCount val="12"/>
                <c:pt idx="0">
                  <c:v>0.78</c:v>
                </c:pt>
                <c:pt idx="1">
                  <c:v>0.9672</c:v>
                </c:pt>
                <c:pt idx="2">
                  <c:v>1.56</c:v>
                </c:pt>
                <c:pt idx="3">
                  <c:v>2.0904</c:v>
                </c:pt>
                <c:pt idx="4">
                  <c:v>2.5896</c:v>
                </c:pt>
                <c:pt idx="5">
                  <c:v>2.7456</c:v>
                </c:pt>
                <c:pt idx="6">
                  <c:v>2.4336</c:v>
                </c:pt>
                <c:pt idx="7">
                  <c:v>2.0592</c:v>
                </c:pt>
                <c:pt idx="8">
                  <c:v>1.872</c:v>
                </c:pt>
                <c:pt idx="9">
                  <c:v>1.4976</c:v>
                </c:pt>
                <c:pt idx="10">
                  <c:v>0.936</c:v>
                </c:pt>
                <c:pt idx="11">
                  <c:v>0.6864</c:v>
                </c:pt>
              </c:numCache>
            </c:numRef>
          </c:val>
        </c:ser>
        <c:ser>
          <c:idx val="1"/>
          <c:order val="1"/>
          <c:tx>
            <c:strRef>
              <c:f>'EXAMPLE for Tucson'!$B$29</c:f>
              <c:strCache>
                <c:ptCount val="1"/>
                <c:pt idx="0">
                  <c:v>Catchment-to-canopy area ratio of 4:1 </c:v>
                </c:pt>
              </c:strCache>
            </c:strRef>
          </c:tx>
          <c:spPr>
            <a:solidFill>
              <a:schemeClr val="bg1">
                <a:lumMod val="50000"/>
              </a:schemeClr>
            </a:solidFill>
          </c:spPr>
          <c:invertIfNegative val="0"/>
          <c:cat>
            <c:strRef>
              <c:f>'EXAMPLE for Tucson'!$C$27:$N$27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Tucson'!$C$29:$N$29</c:f>
              <c:numCache>
                <c:formatCode>General</c:formatCode>
                <c:ptCount val="12"/>
                <c:pt idx="0">
                  <c:v>1.98</c:v>
                </c:pt>
                <c:pt idx="1">
                  <c:v>1.76</c:v>
                </c:pt>
                <c:pt idx="2">
                  <c:v>1.62</c:v>
                </c:pt>
                <c:pt idx="3">
                  <c:v>0.56</c:v>
                </c:pt>
                <c:pt idx="4">
                  <c:v>0.48</c:v>
                </c:pt>
                <c:pt idx="5">
                  <c:v>0.48</c:v>
                </c:pt>
                <c:pt idx="6">
                  <c:v>4.14</c:v>
                </c:pt>
                <c:pt idx="7">
                  <c:v>4.6</c:v>
                </c:pt>
                <c:pt idx="8">
                  <c:v>2.9</c:v>
                </c:pt>
                <c:pt idx="9">
                  <c:v>2.42</c:v>
                </c:pt>
                <c:pt idx="10">
                  <c:v>1.34</c:v>
                </c:pt>
                <c:pt idx="11">
                  <c:v>2.06</c:v>
                </c:pt>
              </c:numCache>
            </c:numRef>
          </c:val>
        </c:ser>
        <c:dLbls>
          <c:showLegendKey val="0"/>
          <c:showVal val="0"/>
          <c:showCatName val="0"/>
          <c:showSerName val="0"/>
          <c:showPercent val="0"/>
          <c:showBubbleSize val="0"/>
        </c:dLbls>
        <c:gapWidth val="150"/>
        <c:axId val="2073712904"/>
        <c:axId val="2073715816"/>
      </c:barChart>
      <c:catAx>
        <c:axId val="2073712904"/>
        <c:scaling>
          <c:orientation val="minMax"/>
        </c:scaling>
        <c:delete val="0"/>
        <c:axPos val="b"/>
        <c:majorTickMark val="none"/>
        <c:minorTickMark val="none"/>
        <c:tickLblPos val="nextTo"/>
        <c:crossAx val="2073715816"/>
        <c:crosses val="autoZero"/>
        <c:auto val="1"/>
        <c:lblAlgn val="ctr"/>
        <c:lblOffset val="100"/>
        <c:noMultiLvlLbl val="0"/>
      </c:catAx>
      <c:valAx>
        <c:axId val="2073715816"/>
        <c:scaling>
          <c:orientation val="minMax"/>
        </c:scaling>
        <c:delete val="0"/>
        <c:axPos val="l"/>
        <c:majorGridlines/>
        <c:numFmt formatCode="0.00" sourceLinked="1"/>
        <c:majorTickMark val="none"/>
        <c:minorTickMark val="none"/>
        <c:tickLblPos val="nextTo"/>
        <c:crossAx val="2073712904"/>
        <c:crosses val="autoZero"/>
        <c:crossBetween val="between"/>
      </c:valAx>
    </c:plotArea>
    <c:legend>
      <c:legendPos val="r"/>
      <c:layout>
        <c:manualLayout>
          <c:xMode val="edge"/>
          <c:yMode val="edge"/>
          <c:x val="0.776204676074297"/>
          <c:y val="0.160079214495778"/>
          <c:w val="0.190193030682318"/>
          <c:h val="0.735907409164216"/>
        </c:manualLayout>
      </c:layout>
      <c:overlay val="0"/>
    </c:legend>
    <c:plotVisOnly val="1"/>
    <c:dispBlanksAs val="gap"/>
    <c:showDLblsOverMax val="0"/>
  </c:chart>
  <c:printSettings>
    <c:headerFooter/>
    <c:pageMargins b="1.0" l="0.75" r="0.75" t="1.0"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Catchment-to-Canopy Area ratio of 6:1</a:t>
            </a:r>
          </a:p>
        </c:rich>
      </c:tx>
      <c:overlay val="0"/>
    </c:title>
    <c:autoTitleDeleted val="0"/>
    <c:plotArea>
      <c:layout>
        <c:manualLayout>
          <c:layoutTarget val="inner"/>
          <c:xMode val="edge"/>
          <c:yMode val="edge"/>
          <c:x val="0.075056550660581"/>
          <c:y val="0.204618088611615"/>
          <c:w val="0.676142268168155"/>
          <c:h val="0.66032004303156"/>
        </c:manualLayout>
      </c:layout>
      <c:barChart>
        <c:barDir val="col"/>
        <c:grouping val="clustered"/>
        <c:varyColors val="0"/>
        <c:ser>
          <c:idx val="0"/>
          <c:order val="0"/>
          <c:tx>
            <c:strRef>
              <c:f>'EXAMPLE for Tucson'!$B$36</c:f>
              <c:strCache>
                <c:ptCount val="1"/>
                <c:pt idx="0">
                  <c:v>Low water use plant demand (inches), Tucson, AZ </c:v>
                </c:pt>
              </c:strCache>
            </c:strRef>
          </c:tx>
          <c:spPr>
            <a:solidFill>
              <a:srgbClr val="00EE10"/>
            </a:solidFill>
          </c:spPr>
          <c:invertIfNegative val="0"/>
          <c:cat>
            <c:strRef>
              <c:f>'EXAMPLE for Tucson'!$C$35:$N$35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Tucson'!$C$36:$N$36</c:f>
              <c:numCache>
                <c:formatCode>0.00</c:formatCode>
                <c:ptCount val="12"/>
                <c:pt idx="0">
                  <c:v>0.78</c:v>
                </c:pt>
                <c:pt idx="1">
                  <c:v>0.9672</c:v>
                </c:pt>
                <c:pt idx="2">
                  <c:v>1.56</c:v>
                </c:pt>
                <c:pt idx="3">
                  <c:v>2.0904</c:v>
                </c:pt>
                <c:pt idx="4">
                  <c:v>2.5896</c:v>
                </c:pt>
                <c:pt idx="5">
                  <c:v>2.7456</c:v>
                </c:pt>
                <c:pt idx="6">
                  <c:v>2.4336</c:v>
                </c:pt>
                <c:pt idx="7">
                  <c:v>2.0592</c:v>
                </c:pt>
                <c:pt idx="8">
                  <c:v>1.872</c:v>
                </c:pt>
                <c:pt idx="9">
                  <c:v>1.4976</c:v>
                </c:pt>
                <c:pt idx="10">
                  <c:v>0.936</c:v>
                </c:pt>
                <c:pt idx="11">
                  <c:v>0.6864</c:v>
                </c:pt>
              </c:numCache>
            </c:numRef>
          </c:val>
        </c:ser>
        <c:ser>
          <c:idx val="1"/>
          <c:order val="1"/>
          <c:tx>
            <c:strRef>
              <c:f>'EXAMPLE for Tucson'!$B$37</c:f>
              <c:strCache>
                <c:ptCount val="1"/>
                <c:pt idx="0">
                  <c:v>Catchment-to-canopy area ratio of 6:1 </c:v>
                </c:pt>
              </c:strCache>
            </c:strRef>
          </c:tx>
          <c:spPr>
            <a:solidFill>
              <a:schemeClr val="bg1">
                <a:lumMod val="50000"/>
              </a:schemeClr>
            </a:solidFill>
          </c:spPr>
          <c:invertIfNegative val="0"/>
          <c:cat>
            <c:strRef>
              <c:f>'EXAMPLE for Tucson'!$C$35:$N$35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Tucson'!$C$37:$N$37</c:f>
              <c:numCache>
                <c:formatCode>General</c:formatCode>
                <c:ptCount val="12"/>
                <c:pt idx="0">
                  <c:v>2.97</c:v>
                </c:pt>
                <c:pt idx="1">
                  <c:v>2.64</c:v>
                </c:pt>
                <c:pt idx="2">
                  <c:v>2.43</c:v>
                </c:pt>
                <c:pt idx="3">
                  <c:v>0.84</c:v>
                </c:pt>
                <c:pt idx="4">
                  <c:v>0.72</c:v>
                </c:pt>
                <c:pt idx="5">
                  <c:v>0.72</c:v>
                </c:pt>
                <c:pt idx="6">
                  <c:v>6.21</c:v>
                </c:pt>
                <c:pt idx="7">
                  <c:v>6.899999999999999</c:v>
                </c:pt>
                <c:pt idx="8">
                  <c:v>4.35</c:v>
                </c:pt>
                <c:pt idx="9">
                  <c:v>3.63</c:v>
                </c:pt>
                <c:pt idx="10">
                  <c:v>2.01</c:v>
                </c:pt>
                <c:pt idx="11">
                  <c:v>3.09</c:v>
                </c:pt>
              </c:numCache>
            </c:numRef>
          </c:val>
        </c:ser>
        <c:dLbls>
          <c:showLegendKey val="0"/>
          <c:showVal val="0"/>
          <c:showCatName val="0"/>
          <c:showSerName val="0"/>
          <c:showPercent val="0"/>
          <c:showBubbleSize val="0"/>
        </c:dLbls>
        <c:gapWidth val="150"/>
        <c:axId val="2073747576"/>
        <c:axId val="2073750488"/>
      </c:barChart>
      <c:catAx>
        <c:axId val="2073747576"/>
        <c:scaling>
          <c:orientation val="minMax"/>
        </c:scaling>
        <c:delete val="0"/>
        <c:axPos val="b"/>
        <c:majorTickMark val="none"/>
        <c:minorTickMark val="none"/>
        <c:tickLblPos val="nextTo"/>
        <c:crossAx val="2073750488"/>
        <c:crosses val="autoZero"/>
        <c:auto val="1"/>
        <c:lblAlgn val="ctr"/>
        <c:lblOffset val="100"/>
        <c:noMultiLvlLbl val="0"/>
      </c:catAx>
      <c:valAx>
        <c:axId val="2073750488"/>
        <c:scaling>
          <c:orientation val="minMax"/>
        </c:scaling>
        <c:delete val="0"/>
        <c:axPos val="l"/>
        <c:majorGridlines/>
        <c:numFmt formatCode="0.00" sourceLinked="1"/>
        <c:majorTickMark val="none"/>
        <c:minorTickMark val="none"/>
        <c:tickLblPos val="nextTo"/>
        <c:crossAx val="2073747576"/>
        <c:crosses val="autoZero"/>
        <c:crossBetween val="between"/>
      </c:valAx>
    </c:plotArea>
    <c:legend>
      <c:legendPos val="r"/>
      <c:layout>
        <c:manualLayout>
          <c:xMode val="edge"/>
          <c:yMode val="edge"/>
          <c:x val="0.774929015568647"/>
          <c:y val="0.182370626131627"/>
          <c:w val="0.178620889426207"/>
          <c:h val="0.695548444145017"/>
        </c:manualLayout>
      </c:layout>
      <c:overlay val="0"/>
    </c:legend>
    <c:plotVisOnly val="1"/>
    <c:dispBlanksAs val="gap"/>
    <c:showDLblsOverMax val="0"/>
  </c:chart>
  <c:printSettings>
    <c:headerFooter/>
    <c:pageMargins b="1.0" l="0.75" r="0.75" t="1.0"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Catchment-to-Canopy Area Ratio of 7:1</a:t>
            </a:r>
          </a:p>
        </c:rich>
      </c:tx>
      <c:overlay val="0"/>
    </c:title>
    <c:autoTitleDeleted val="0"/>
    <c:plotArea>
      <c:layout>
        <c:manualLayout>
          <c:layoutTarget val="inner"/>
          <c:xMode val="edge"/>
          <c:yMode val="edge"/>
          <c:x val="0.0868934220611804"/>
          <c:y val="0.246680900591664"/>
          <c:w val="0.686072921747613"/>
          <c:h val="0.590492911616633"/>
        </c:manualLayout>
      </c:layout>
      <c:barChart>
        <c:barDir val="col"/>
        <c:grouping val="clustered"/>
        <c:varyColors val="0"/>
        <c:ser>
          <c:idx val="0"/>
          <c:order val="0"/>
          <c:tx>
            <c:strRef>
              <c:f>'EXAMPLE for Tucson'!$B$40</c:f>
              <c:strCache>
                <c:ptCount val="1"/>
                <c:pt idx="0">
                  <c:v>Low water use plant demand (inches), Tucson, AZ </c:v>
                </c:pt>
              </c:strCache>
            </c:strRef>
          </c:tx>
          <c:spPr>
            <a:solidFill>
              <a:srgbClr val="00EE10"/>
            </a:solidFill>
          </c:spPr>
          <c:invertIfNegative val="0"/>
          <c:cat>
            <c:strRef>
              <c:f>'EXAMPLE for Tucson'!$C$39:$N$39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Tucson'!$C$40:$N$40</c:f>
              <c:numCache>
                <c:formatCode>0.00</c:formatCode>
                <c:ptCount val="12"/>
                <c:pt idx="0">
                  <c:v>0.78</c:v>
                </c:pt>
                <c:pt idx="1">
                  <c:v>0.9672</c:v>
                </c:pt>
                <c:pt idx="2">
                  <c:v>1.56</c:v>
                </c:pt>
                <c:pt idx="3">
                  <c:v>2.0904</c:v>
                </c:pt>
                <c:pt idx="4">
                  <c:v>2.5896</c:v>
                </c:pt>
                <c:pt idx="5">
                  <c:v>2.7456</c:v>
                </c:pt>
                <c:pt idx="6">
                  <c:v>2.4336</c:v>
                </c:pt>
                <c:pt idx="7">
                  <c:v>2.0592</c:v>
                </c:pt>
                <c:pt idx="8">
                  <c:v>1.872</c:v>
                </c:pt>
                <c:pt idx="9">
                  <c:v>1.4976</c:v>
                </c:pt>
                <c:pt idx="10">
                  <c:v>0.936</c:v>
                </c:pt>
                <c:pt idx="11">
                  <c:v>0.6864</c:v>
                </c:pt>
              </c:numCache>
            </c:numRef>
          </c:val>
        </c:ser>
        <c:ser>
          <c:idx val="1"/>
          <c:order val="1"/>
          <c:tx>
            <c:strRef>
              <c:f>'EXAMPLE for Tucson'!$B$41</c:f>
              <c:strCache>
                <c:ptCount val="1"/>
                <c:pt idx="0">
                  <c:v>Catchment-to-canopy area ratio of 7:1 </c:v>
                </c:pt>
              </c:strCache>
            </c:strRef>
          </c:tx>
          <c:spPr>
            <a:solidFill>
              <a:schemeClr val="bg1">
                <a:lumMod val="50000"/>
              </a:schemeClr>
            </a:solidFill>
          </c:spPr>
          <c:invertIfNegative val="0"/>
          <c:cat>
            <c:strRef>
              <c:f>'EXAMPLE for Tucson'!$C$39:$N$39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Tucson'!$C$41:$N$41</c:f>
              <c:numCache>
                <c:formatCode>General</c:formatCode>
                <c:ptCount val="12"/>
                <c:pt idx="0">
                  <c:v>3.465</c:v>
                </c:pt>
                <c:pt idx="1">
                  <c:v>3.08</c:v>
                </c:pt>
                <c:pt idx="2">
                  <c:v>2.835</c:v>
                </c:pt>
                <c:pt idx="3">
                  <c:v>0.98</c:v>
                </c:pt>
                <c:pt idx="4">
                  <c:v>0.84</c:v>
                </c:pt>
                <c:pt idx="5">
                  <c:v>0.84</c:v>
                </c:pt>
                <c:pt idx="6">
                  <c:v>7.244999999999999</c:v>
                </c:pt>
                <c:pt idx="7">
                  <c:v>8.049999999999998</c:v>
                </c:pt>
                <c:pt idx="8">
                  <c:v>5.075</c:v>
                </c:pt>
                <c:pt idx="9">
                  <c:v>4.234999999999999</c:v>
                </c:pt>
                <c:pt idx="10">
                  <c:v>2.345</c:v>
                </c:pt>
                <c:pt idx="11">
                  <c:v>3.605</c:v>
                </c:pt>
              </c:numCache>
            </c:numRef>
          </c:val>
        </c:ser>
        <c:dLbls>
          <c:showLegendKey val="0"/>
          <c:showVal val="0"/>
          <c:showCatName val="0"/>
          <c:showSerName val="0"/>
          <c:showPercent val="0"/>
          <c:showBubbleSize val="0"/>
        </c:dLbls>
        <c:gapWidth val="150"/>
        <c:axId val="2073782520"/>
        <c:axId val="2073785432"/>
      </c:barChart>
      <c:catAx>
        <c:axId val="2073782520"/>
        <c:scaling>
          <c:orientation val="minMax"/>
        </c:scaling>
        <c:delete val="0"/>
        <c:axPos val="b"/>
        <c:majorTickMark val="none"/>
        <c:minorTickMark val="none"/>
        <c:tickLblPos val="nextTo"/>
        <c:crossAx val="2073785432"/>
        <c:crosses val="autoZero"/>
        <c:auto val="1"/>
        <c:lblAlgn val="ctr"/>
        <c:lblOffset val="100"/>
        <c:noMultiLvlLbl val="0"/>
      </c:catAx>
      <c:valAx>
        <c:axId val="2073785432"/>
        <c:scaling>
          <c:orientation val="minMax"/>
        </c:scaling>
        <c:delete val="0"/>
        <c:axPos val="l"/>
        <c:majorGridlines/>
        <c:numFmt formatCode="0.00" sourceLinked="1"/>
        <c:majorTickMark val="none"/>
        <c:minorTickMark val="none"/>
        <c:tickLblPos val="nextTo"/>
        <c:crossAx val="2073782520"/>
        <c:crosses val="autoZero"/>
        <c:crossBetween val="between"/>
      </c:valAx>
    </c:plotArea>
    <c:legend>
      <c:legendPos val="r"/>
      <c:layout>
        <c:manualLayout>
          <c:xMode val="edge"/>
          <c:yMode val="edge"/>
          <c:x val="0.806171828521435"/>
          <c:y val="0.0786197612395225"/>
          <c:w val="0.169462292213473"/>
          <c:h val="0.793440690881382"/>
        </c:manualLayout>
      </c:layout>
      <c:overlay val="0"/>
    </c:legend>
    <c:plotVisOnly val="1"/>
    <c:dispBlanksAs val="gap"/>
    <c:showDLblsOverMax val="0"/>
  </c:chart>
  <c:printSettings>
    <c:headerFooter/>
    <c:pageMargins b="1.0" l="0.75" r="0.75" t="1.0"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Catchment-to-Canopy Area ratio of 8:1</a:t>
            </a:r>
          </a:p>
        </c:rich>
      </c:tx>
      <c:overlay val="0"/>
    </c:title>
    <c:autoTitleDeleted val="0"/>
    <c:plotArea>
      <c:layout>
        <c:manualLayout>
          <c:layoutTarget val="inner"/>
          <c:xMode val="edge"/>
          <c:yMode val="edge"/>
          <c:x val="0.0844036439548115"/>
          <c:y val="0.216949152542373"/>
          <c:w val="0.701514941537968"/>
          <c:h val="0.639849637439388"/>
        </c:manualLayout>
      </c:layout>
      <c:barChart>
        <c:barDir val="col"/>
        <c:grouping val="clustered"/>
        <c:varyColors val="0"/>
        <c:ser>
          <c:idx val="0"/>
          <c:order val="0"/>
          <c:tx>
            <c:strRef>
              <c:f>'EXAMPLE for Tucson'!$B$44</c:f>
              <c:strCache>
                <c:ptCount val="1"/>
                <c:pt idx="0">
                  <c:v>Low water use plant demand (inches), Tucson, AZ </c:v>
                </c:pt>
              </c:strCache>
            </c:strRef>
          </c:tx>
          <c:spPr>
            <a:solidFill>
              <a:srgbClr val="00EE10"/>
            </a:solidFill>
          </c:spPr>
          <c:invertIfNegative val="0"/>
          <c:cat>
            <c:strRef>
              <c:f>'EXAMPLE for Tucson'!$C$43:$N$43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Tucson'!$C$44:$N$44</c:f>
              <c:numCache>
                <c:formatCode>0.00</c:formatCode>
                <c:ptCount val="12"/>
                <c:pt idx="0">
                  <c:v>0.78</c:v>
                </c:pt>
                <c:pt idx="1">
                  <c:v>0.9672</c:v>
                </c:pt>
                <c:pt idx="2">
                  <c:v>1.56</c:v>
                </c:pt>
                <c:pt idx="3">
                  <c:v>2.0904</c:v>
                </c:pt>
                <c:pt idx="4">
                  <c:v>2.5896</c:v>
                </c:pt>
                <c:pt idx="5">
                  <c:v>2.7456</c:v>
                </c:pt>
                <c:pt idx="6">
                  <c:v>2.4336</c:v>
                </c:pt>
                <c:pt idx="7">
                  <c:v>2.0592</c:v>
                </c:pt>
                <c:pt idx="8">
                  <c:v>1.872</c:v>
                </c:pt>
                <c:pt idx="9">
                  <c:v>1.4976</c:v>
                </c:pt>
                <c:pt idx="10">
                  <c:v>0.936</c:v>
                </c:pt>
                <c:pt idx="11">
                  <c:v>0.6864</c:v>
                </c:pt>
              </c:numCache>
            </c:numRef>
          </c:val>
        </c:ser>
        <c:ser>
          <c:idx val="1"/>
          <c:order val="1"/>
          <c:tx>
            <c:strRef>
              <c:f>'EXAMPLE for Tucson'!$B$45</c:f>
              <c:strCache>
                <c:ptCount val="1"/>
                <c:pt idx="0">
                  <c:v>Catchment-to-canopy area ratio of 8:1 </c:v>
                </c:pt>
              </c:strCache>
            </c:strRef>
          </c:tx>
          <c:spPr>
            <a:solidFill>
              <a:schemeClr val="bg1">
                <a:lumMod val="50000"/>
              </a:schemeClr>
            </a:solidFill>
          </c:spPr>
          <c:invertIfNegative val="0"/>
          <c:cat>
            <c:strRef>
              <c:f>'EXAMPLE for Tucson'!$C$43:$N$43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Tucson'!$C$45:$N$45</c:f>
              <c:numCache>
                <c:formatCode>General</c:formatCode>
                <c:ptCount val="12"/>
                <c:pt idx="0">
                  <c:v>3.96</c:v>
                </c:pt>
                <c:pt idx="1">
                  <c:v>3.52</c:v>
                </c:pt>
                <c:pt idx="2">
                  <c:v>3.24</c:v>
                </c:pt>
                <c:pt idx="3">
                  <c:v>1.12</c:v>
                </c:pt>
                <c:pt idx="4">
                  <c:v>0.96</c:v>
                </c:pt>
                <c:pt idx="5">
                  <c:v>0.96</c:v>
                </c:pt>
                <c:pt idx="6">
                  <c:v>8.28</c:v>
                </c:pt>
                <c:pt idx="7">
                  <c:v>9.2</c:v>
                </c:pt>
                <c:pt idx="8">
                  <c:v>5.8</c:v>
                </c:pt>
                <c:pt idx="9">
                  <c:v>4.84</c:v>
                </c:pt>
                <c:pt idx="10">
                  <c:v>2.68</c:v>
                </c:pt>
                <c:pt idx="11">
                  <c:v>4.12</c:v>
                </c:pt>
              </c:numCache>
            </c:numRef>
          </c:val>
        </c:ser>
        <c:dLbls>
          <c:showLegendKey val="0"/>
          <c:showVal val="0"/>
          <c:showCatName val="0"/>
          <c:showSerName val="0"/>
          <c:showPercent val="0"/>
          <c:showBubbleSize val="0"/>
        </c:dLbls>
        <c:gapWidth val="150"/>
        <c:axId val="2073818568"/>
        <c:axId val="2073821480"/>
      </c:barChart>
      <c:catAx>
        <c:axId val="2073818568"/>
        <c:scaling>
          <c:orientation val="minMax"/>
        </c:scaling>
        <c:delete val="0"/>
        <c:axPos val="b"/>
        <c:majorTickMark val="none"/>
        <c:minorTickMark val="none"/>
        <c:tickLblPos val="nextTo"/>
        <c:crossAx val="2073821480"/>
        <c:crosses val="autoZero"/>
        <c:auto val="1"/>
        <c:lblAlgn val="ctr"/>
        <c:lblOffset val="100"/>
        <c:noMultiLvlLbl val="0"/>
      </c:catAx>
      <c:valAx>
        <c:axId val="2073821480"/>
        <c:scaling>
          <c:orientation val="minMax"/>
        </c:scaling>
        <c:delete val="0"/>
        <c:axPos val="l"/>
        <c:majorGridlines/>
        <c:numFmt formatCode="0.00" sourceLinked="1"/>
        <c:majorTickMark val="none"/>
        <c:minorTickMark val="none"/>
        <c:tickLblPos val="nextTo"/>
        <c:crossAx val="2073818568"/>
        <c:crosses val="autoZero"/>
        <c:crossBetween val="between"/>
      </c:valAx>
    </c:plotArea>
    <c:legend>
      <c:legendPos val="r"/>
      <c:layout>
        <c:manualLayout>
          <c:xMode val="edge"/>
          <c:yMode val="edge"/>
          <c:x val="0.807454982578314"/>
          <c:y val="0.162750984251968"/>
          <c:w val="0.166720000380672"/>
          <c:h val="0.760508679312813"/>
        </c:manualLayout>
      </c:layout>
      <c:overlay val="0"/>
    </c:legend>
    <c:plotVisOnly val="1"/>
    <c:dispBlanksAs val="gap"/>
    <c:showDLblsOverMax val="0"/>
  </c:chart>
  <c:printSettings>
    <c:headerFooter/>
    <c:pageMargins b="1.0" l="0.75" r="0.75" t="1.0"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Catchment-to-Canopy Area Ratio of 9:1</a:t>
            </a:r>
          </a:p>
        </c:rich>
      </c:tx>
      <c:overlay val="0"/>
    </c:title>
    <c:autoTitleDeleted val="0"/>
    <c:plotArea>
      <c:layout>
        <c:manualLayout>
          <c:layoutTarget val="inner"/>
          <c:xMode val="edge"/>
          <c:yMode val="edge"/>
          <c:x val="0.0839227067770375"/>
          <c:y val="0.225440347849723"/>
          <c:w val="0.705352479978464"/>
          <c:h val="0.625753675170451"/>
        </c:manualLayout>
      </c:layout>
      <c:barChart>
        <c:barDir val="col"/>
        <c:grouping val="clustered"/>
        <c:varyColors val="0"/>
        <c:ser>
          <c:idx val="0"/>
          <c:order val="0"/>
          <c:tx>
            <c:strRef>
              <c:f>'EXAMPLE for Tucson'!$B$48</c:f>
              <c:strCache>
                <c:ptCount val="1"/>
                <c:pt idx="0">
                  <c:v>Low water use plant demand (inches), Tucson, AZ </c:v>
                </c:pt>
              </c:strCache>
            </c:strRef>
          </c:tx>
          <c:spPr>
            <a:solidFill>
              <a:srgbClr val="00EE10"/>
            </a:solidFill>
          </c:spPr>
          <c:invertIfNegative val="0"/>
          <c:cat>
            <c:strRef>
              <c:f>'EXAMPLE for Tucson'!$C$47:$N$47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Tucson'!$C$48:$N$48</c:f>
              <c:numCache>
                <c:formatCode>0.00</c:formatCode>
                <c:ptCount val="12"/>
                <c:pt idx="0">
                  <c:v>0.78</c:v>
                </c:pt>
                <c:pt idx="1">
                  <c:v>0.9672</c:v>
                </c:pt>
                <c:pt idx="2">
                  <c:v>1.56</c:v>
                </c:pt>
                <c:pt idx="3">
                  <c:v>2.0904</c:v>
                </c:pt>
                <c:pt idx="4">
                  <c:v>2.5896</c:v>
                </c:pt>
                <c:pt idx="5">
                  <c:v>2.7456</c:v>
                </c:pt>
                <c:pt idx="6">
                  <c:v>2.4336</c:v>
                </c:pt>
                <c:pt idx="7">
                  <c:v>2.0592</c:v>
                </c:pt>
                <c:pt idx="8">
                  <c:v>1.872</c:v>
                </c:pt>
                <c:pt idx="9">
                  <c:v>1.4976</c:v>
                </c:pt>
                <c:pt idx="10">
                  <c:v>0.936</c:v>
                </c:pt>
                <c:pt idx="11">
                  <c:v>0.6864</c:v>
                </c:pt>
              </c:numCache>
            </c:numRef>
          </c:val>
        </c:ser>
        <c:ser>
          <c:idx val="1"/>
          <c:order val="1"/>
          <c:tx>
            <c:strRef>
              <c:f>'EXAMPLE for Tucson'!$B$49</c:f>
              <c:strCache>
                <c:ptCount val="1"/>
                <c:pt idx="0">
                  <c:v>Catchment-to-canopy area ratio of 9:1 </c:v>
                </c:pt>
              </c:strCache>
            </c:strRef>
          </c:tx>
          <c:spPr>
            <a:solidFill>
              <a:schemeClr val="bg1">
                <a:lumMod val="50000"/>
              </a:schemeClr>
            </a:solidFill>
          </c:spPr>
          <c:invertIfNegative val="0"/>
          <c:cat>
            <c:strRef>
              <c:f>'EXAMPLE for Tucson'!$C$47:$N$47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Tucson'!$C$49:$N$49</c:f>
              <c:numCache>
                <c:formatCode>General</c:formatCode>
                <c:ptCount val="12"/>
                <c:pt idx="0">
                  <c:v>4.455</c:v>
                </c:pt>
                <c:pt idx="1">
                  <c:v>3.96</c:v>
                </c:pt>
                <c:pt idx="2">
                  <c:v>3.645</c:v>
                </c:pt>
                <c:pt idx="3">
                  <c:v>1.26</c:v>
                </c:pt>
                <c:pt idx="4">
                  <c:v>1.08</c:v>
                </c:pt>
                <c:pt idx="5">
                  <c:v>1.08</c:v>
                </c:pt>
                <c:pt idx="6">
                  <c:v>9.315</c:v>
                </c:pt>
                <c:pt idx="7">
                  <c:v>10.35</c:v>
                </c:pt>
                <c:pt idx="8">
                  <c:v>6.524999999999999</c:v>
                </c:pt>
                <c:pt idx="9">
                  <c:v>5.445</c:v>
                </c:pt>
                <c:pt idx="10">
                  <c:v>3.015</c:v>
                </c:pt>
                <c:pt idx="11">
                  <c:v>4.635</c:v>
                </c:pt>
              </c:numCache>
            </c:numRef>
          </c:val>
        </c:ser>
        <c:dLbls>
          <c:showLegendKey val="0"/>
          <c:showVal val="0"/>
          <c:showCatName val="0"/>
          <c:showSerName val="0"/>
          <c:showPercent val="0"/>
          <c:showBubbleSize val="0"/>
        </c:dLbls>
        <c:gapWidth val="150"/>
        <c:axId val="2073854408"/>
        <c:axId val="2073857320"/>
      </c:barChart>
      <c:catAx>
        <c:axId val="2073854408"/>
        <c:scaling>
          <c:orientation val="minMax"/>
        </c:scaling>
        <c:delete val="0"/>
        <c:axPos val="b"/>
        <c:majorTickMark val="none"/>
        <c:minorTickMark val="none"/>
        <c:tickLblPos val="nextTo"/>
        <c:crossAx val="2073857320"/>
        <c:crosses val="autoZero"/>
        <c:auto val="1"/>
        <c:lblAlgn val="ctr"/>
        <c:lblOffset val="100"/>
        <c:noMultiLvlLbl val="0"/>
      </c:catAx>
      <c:valAx>
        <c:axId val="2073857320"/>
        <c:scaling>
          <c:orientation val="minMax"/>
        </c:scaling>
        <c:delete val="0"/>
        <c:axPos val="l"/>
        <c:majorGridlines/>
        <c:numFmt formatCode="0.00" sourceLinked="1"/>
        <c:majorTickMark val="none"/>
        <c:minorTickMark val="none"/>
        <c:tickLblPos val="nextTo"/>
        <c:crossAx val="2073854408"/>
        <c:crosses val="autoZero"/>
        <c:crossBetween val="between"/>
      </c:valAx>
    </c:plotArea>
    <c:legend>
      <c:legendPos val="r"/>
      <c:layout>
        <c:manualLayout>
          <c:xMode val="edge"/>
          <c:yMode val="edge"/>
          <c:x val="0.810642763002264"/>
          <c:y val="0.185659555096341"/>
          <c:w val="0.17226327478296"/>
          <c:h val="0.689875951682676"/>
        </c:manualLayout>
      </c:layout>
      <c:overlay val="0"/>
    </c:legend>
    <c:plotVisOnly val="1"/>
    <c:dispBlanksAs val="gap"/>
    <c:showDLblsOverMax val="0"/>
  </c:chart>
  <c:printSettings>
    <c:headerFooter/>
    <c:pageMargins b="1.0" l="0.75" r="0.75" t="1.0"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Catchment-to-Canopy Area Ratio of 10:1</a:t>
            </a:r>
          </a:p>
        </c:rich>
      </c:tx>
      <c:overlay val="0"/>
    </c:title>
    <c:autoTitleDeleted val="0"/>
    <c:plotArea>
      <c:layout>
        <c:manualLayout>
          <c:layoutTarget val="inner"/>
          <c:xMode val="edge"/>
          <c:yMode val="edge"/>
          <c:x val="0.0838033241225275"/>
          <c:y val="0.242553191489362"/>
          <c:w val="0.716294356229525"/>
          <c:h val="0.622624392695594"/>
        </c:manualLayout>
      </c:layout>
      <c:barChart>
        <c:barDir val="col"/>
        <c:grouping val="clustered"/>
        <c:varyColors val="0"/>
        <c:ser>
          <c:idx val="0"/>
          <c:order val="0"/>
          <c:tx>
            <c:strRef>
              <c:f>'EXAMPLE for Tucson'!$B$52</c:f>
              <c:strCache>
                <c:ptCount val="1"/>
                <c:pt idx="0">
                  <c:v>Low water use plant demand (inches), Tucson, AZ </c:v>
                </c:pt>
              </c:strCache>
            </c:strRef>
          </c:tx>
          <c:spPr>
            <a:solidFill>
              <a:srgbClr val="00EE10"/>
            </a:solidFill>
          </c:spPr>
          <c:invertIfNegative val="0"/>
          <c:cat>
            <c:strRef>
              <c:f>'EXAMPLE for Tucson'!$C$51:$N$51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Tucson'!$C$52:$N$52</c:f>
              <c:numCache>
                <c:formatCode>0.00</c:formatCode>
                <c:ptCount val="12"/>
                <c:pt idx="0">
                  <c:v>0.78</c:v>
                </c:pt>
                <c:pt idx="1">
                  <c:v>0.9672</c:v>
                </c:pt>
                <c:pt idx="2">
                  <c:v>1.56</c:v>
                </c:pt>
                <c:pt idx="3">
                  <c:v>2.0904</c:v>
                </c:pt>
                <c:pt idx="4">
                  <c:v>2.5896</c:v>
                </c:pt>
                <c:pt idx="5">
                  <c:v>2.7456</c:v>
                </c:pt>
                <c:pt idx="6">
                  <c:v>2.4336</c:v>
                </c:pt>
                <c:pt idx="7">
                  <c:v>2.0592</c:v>
                </c:pt>
                <c:pt idx="8">
                  <c:v>1.872</c:v>
                </c:pt>
                <c:pt idx="9">
                  <c:v>1.4976</c:v>
                </c:pt>
                <c:pt idx="10">
                  <c:v>0.936</c:v>
                </c:pt>
                <c:pt idx="11">
                  <c:v>0.6864</c:v>
                </c:pt>
              </c:numCache>
            </c:numRef>
          </c:val>
        </c:ser>
        <c:ser>
          <c:idx val="1"/>
          <c:order val="1"/>
          <c:tx>
            <c:strRef>
              <c:f>'EXAMPLE for Tucson'!$B$53</c:f>
              <c:strCache>
                <c:ptCount val="1"/>
                <c:pt idx="0">
                  <c:v>Catchment-to-canopy area ratio of 10:1 </c:v>
                </c:pt>
              </c:strCache>
            </c:strRef>
          </c:tx>
          <c:spPr>
            <a:solidFill>
              <a:schemeClr val="bg1">
                <a:lumMod val="50000"/>
              </a:schemeClr>
            </a:solidFill>
          </c:spPr>
          <c:invertIfNegative val="0"/>
          <c:cat>
            <c:strRef>
              <c:f>'EXAMPLE for Tucson'!$C$51:$N$51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Tucson'!$C$53:$N$53</c:f>
              <c:numCache>
                <c:formatCode>General</c:formatCode>
                <c:ptCount val="12"/>
                <c:pt idx="0">
                  <c:v>4.95</c:v>
                </c:pt>
                <c:pt idx="1">
                  <c:v>4.4</c:v>
                </c:pt>
                <c:pt idx="2">
                  <c:v>4.050000000000001</c:v>
                </c:pt>
                <c:pt idx="3">
                  <c:v>1.4</c:v>
                </c:pt>
                <c:pt idx="4">
                  <c:v>1.2</c:v>
                </c:pt>
                <c:pt idx="5">
                  <c:v>1.2</c:v>
                </c:pt>
                <c:pt idx="6">
                  <c:v>10.35</c:v>
                </c:pt>
                <c:pt idx="7">
                  <c:v>11.5</c:v>
                </c:pt>
                <c:pt idx="8">
                  <c:v>7.25</c:v>
                </c:pt>
                <c:pt idx="9">
                  <c:v>6.05</c:v>
                </c:pt>
                <c:pt idx="10">
                  <c:v>3.35</c:v>
                </c:pt>
                <c:pt idx="11">
                  <c:v>5.15</c:v>
                </c:pt>
              </c:numCache>
            </c:numRef>
          </c:val>
        </c:ser>
        <c:dLbls>
          <c:showLegendKey val="0"/>
          <c:showVal val="0"/>
          <c:showCatName val="0"/>
          <c:showSerName val="0"/>
          <c:showPercent val="0"/>
          <c:showBubbleSize val="0"/>
        </c:dLbls>
        <c:gapWidth val="150"/>
        <c:axId val="2073889336"/>
        <c:axId val="2073892248"/>
      </c:barChart>
      <c:catAx>
        <c:axId val="2073889336"/>
        <c:scaling>
          <c:orientation val="minMax"/>
        </c:scaling>
        <c:delete val="0"/>
        <c:axPos val="b"/>
        <c:majorTickMark val="none"/>
        <c:minorTickMark val="none"/>
        <c:tickLblPos val="nextTo"/>
        <c:crossAx val="2073892248"/>
        <c:crosses val="autoZero"/>
        <c:auto val="1"/>
        <c:lblAlgn val="ctr"/>
        <c:lblOffset val="100"/>
        <c:noMultiLvlLbl val="0"/>
      </c:catAx>
      <c:valAx>
        <c:axId val="2073892248"/>
        <c:scaling>
          <c:orientation val="minMax"/>
        </c:scaling>
        <c:delete val="0"/>
        <c:axPos val="l"/>
        <c:majorGridlines/>
        <c:numFmt formatCode="0.00" sourceLinked="1"/>
        <c:majorTickMark val="none"/>
        <c:minorTickMark val="none"/>
        <c:tickLblPos val="nextTo"/>
        <c:crossAx val="2073889336"/>
        <c:crosses val="autoZero"/>
        <c:crossBetween val="between"/>
      </c:valAx>
    </c:plotArea>
    <c:legend>
      <c:legendPos val="r"/>
      <c:layout>
        <c:manualLayout>
          <c:xMode val="edge"/>
          <c:yMode val="edge"/>
          <c:x val="0.795747930497867"/>
          <c:y val="0.143849016957942"/>
          <c:w val="0.167896631539934"/>
          <c:h val="0.720368705281226"/>
        </c:manualLayout>
      </c:layout>
      <c:overlay val="0"/>
    </c:legend>
    <c:plotVisOnly val="1"/>
    <c:dispBlanksAs val="gap"/>
    <c:showDLblsOverMax val="0"/>
  </c:chart>
  <c:printSettings>
    <c:headerFooter/>
    <c:pageMargins b="1.0" l="0.75" r="0.75" t="1.0"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Catchment-to-Canopy</a:t>
            </a:r>
            <a:r>
              <a:rPr lang="en-US" sz="1200" baseline="0"/>
              <a:t> Area Ratio of 5:1</a:t>
            </a:r>
            <a:endParaRPr lang="en-US" sz="1200"/>
          </a:p>
        </c:rich>
      </c:tx>
      <c:overlay val="0"/>
    </c:title>
    <c:autoTitleDeleted val="0"/>
    <c:plotArea>
      <c:layout>
        <c:manualLayout>
          <c:layoutTarget val="inner"/>
          <c:xMode val="edge"/>
          <c:yMode val="edge"/>
          <c:x val="0.075719802827201"/>
          <c:y val="0.247475916160226"/>
          <c:w val="0.682116960110046"/>
          <c:h val="0.589173131650205"/>
        </c:manualLayout>
      </c:layout>
      <c:barChart>
        <c:barDir val="col"/>
        <c:grouping val="clustered"/>
        <c:varyColors val="0"/>
        <c:ser>
          <c:idx val="0"/>
          <c:order val="0"/>
          <c:tx>
            <c:strRef>
              <c:f>'EXAMPLE for Tucson'!$B$32</c:f>
              <c:strCache>
                <c:ptCount val="1"/>
                <c:pt idx="0">
                  <c:v>Low water use plant demand (inches), Tucson, AZ </c:v>
                </c:pt>
              </c:strCache>
            </c:strRef>
          </c:tx>
          <c:spPr>
            <a:solidFill>
              <a:srgbClr val="00EE10"/>
            </a:solidFill>
          </c:spPr>
          <c:invertIfNegative val="0"/>
          <c:cat>
            <c:strRef>
              <c:f>'EXAMPLE for Tucson'!$C$31:$N$31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Tucson'!$C$32:$N$32</c:f>
              <c:numCache>
                <c:formatCode>0.00</c:formatCode>
                <c:ptCount val="12"/>
                <c:pt idx="0">
                  <c:v>0.78</c:v>
                </c:pt>
                <c:pt idx="1">
                  <c:v>0.9672</c:v>
                </c:pt>
                <c:pt idx="2">
                  <c:v>1.56</c:v>
                </c:pt>
                <c:pt idx="3">
                  <c:v>2.0904</c:v>
                </c:pt>
                <c:pt idx="4">
                  <c:v>2.5896</c:v>
                </c:pt>
                <c:pt idx="5">
                  <c:v>2.7456</c:v>
                </c:pt>
                <c:pt idx="6">
                  <c:v>2.4336</c:v>
                </c:pt>
                <c:pt idx="7">
                  <c:v>2.0592</c:v>
                </c:pt>
                <c:pt idx="8">
                  <c:v>1.872</c:v>
                </c:pt>
                <c:pt idx="9">
                  <c:v>1.4976</c:v>
                </c:pt>
                <c:pt idx="10">
                  <c:v>0.936</c:v>
                </c:pt>
                <c:pt idx="11">
                  <c:v>0.6864</c:v>
                </c:pt>
              </c:numCache>
            </c:numRef>
          </c:val>
        </c:ser>
        <c:ser>
          <c:idx val="1"/>
          <c:order val="1"/>
          <c:tx>
            <c:strRef>
              <c:f>'EXAMPLE for Tucson'!$B$33</c:f>
              <c:strCache>
                <c:ptCount val="1"/>
                <c:pt idx="0">
                  <c:v>Catchment-to-canopy area ratio of 5:1 </c:v>
                </c:pt>
              </c:strCache>
            </c:strRef>
          </c:tx>
          <c:spPr>
            <a:solidFill>
              <a:schemeClr val="bg1">
                <a:lumMod val="50000"/>
              </a:schemeClr>
            </a:solidFill>
          </c:spPr>
          <c:invertIfNegative val="0"/>
          <c:cat>
            <c:strRef>
              <c:f>'EXAMPLE for Tucson'!$C$31:$N$31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for Tucson'!$C$33:$N$33</c:f>
              <c:numCache>
                <c:formatCode>General</c:formatCode>
                <c:ptCount val="12"/>
                <c:pt idx="0">
                  <c:v>2.475</c:v>
                </c:pt>
                <c:pt idx="1">
                  <c:v>2.2</c:v>
                </c:pt>
                <c:pt idx="2">
                  <c:v>2.025</c:v>
                </c:pt>
                <c:pt idx="3">
                  <c:v>0.7</c:v>
                </c:pt>
                <c:pt idx="4">
                  <c:v>0.6</c:v>
                </c:pt>
                <c:pt idx="5">
                  <c:v>0.6</c:v>
                </c:pt>
                <c:pt idx="6">
                  <c:v>5.175</c:v>
                </c:pt>
                <c:pt idx="7">
                  <c:v>5.75</c:v>
                </c:pt>
                <c:pt idx="8">
                  <c:v>3.625</c:v>
                </c:pt>
                <c:pt idx="9">
                  <c:v>3.025</c:v>
                </c:pt>
                <c:pt idx="10">
                  <c:v>1.675</c:v>
                </c:pt>
                <c:pt idx="11">
                  <c:v>2.575</c:v>
                </c:pt>
              </c:numCache>
            </c:numRef>
          </c:val>
        </c:ser>
        <c:dLbls>
          <c:showLegendKey val="0"/>
          <c:showVal val="0"/>
          <c:showCatName val="0"/>
          <c:showSerName val="0"/>
          <c:showPercent val="0"/>
          <c:showBubbleSize val="0"/>
        </c:dLbls>
        <c:gapWidth val="150"/>
        <c:axId val="2073927704"/>
        <c:axId val="2073930616"/>
      </c:barChart>
      <c:catAx>
        <c:axId val="2073927704"/>
        <c:scaling>
          <c:orientation val="minMax"/>
        </c:scaling>
        <c:delete val="0"/>
        <c:axPos val="b"/>
        <c:majorTickMark val="none"/>
        <c:minorTickMark val="none"/>
        <c:tickLblPos val="nextTo"/>
        <c:crossAx val="2073930616"/>
        <c:crosses val="autoZero"/>
        <c:auto val="1"/>
        <c:lblAlgn val="ctr"/>
        <c:lblOffset val="100"/>
        <c:noMultiLvlLbl val="0"/>
      </c:catAx>
      <c:valAx>
        <c:axId val="2073930616"/>
        <c:scaling>
          <c:orientation val="minMax"/>
        </c:scaling>
        <c:delete val="0"/>
        <c:axPos val="l"/>
        <c:majorGridlines/>
        <c:numFmt formatCode="0.00" sourceLinked="1"/>
        <c:majorTickMark val="none"/>
        <c:minorTickMark val="none"/>
        <c:tickLblPos val="nextTo"/>
        <c:crossAx val="2073927704"/>
        <c:crosses val="autoZero"/>
        <c:crossBetween val="between"/>
      </c:valAx>
    </c:plotArea>
    <c:legend>
      <c:legendPos val="r"/>
      <c:layout>
        <c:manualLayout>
          <c:xMode val="edge"/>
          <c:yMode val="edge"/>
          <c:x val="0.799888738746766"/>
          <c:y val="0.109176668450424"/>
          <c:w val="0.178000358524013"/>
          <c:h val="0.800208444818184"/>
        </c:manualLayout>
      </c:layout>
      <c:overlay val="0"/>
    </c:legend>
    <c:plotVisOnly val="1"/>
    <c:dispBlanksAs val="gap"/>
    <c:showDLblsOverMax val="0"/>
  </c:chart>
  <c:printSettings>
    <c:headerFooter/>
    <c:pageMargins b="1.0" l="0.75" r="0.75" t="1.0"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NUMBER OF MONTHS THAT DEMAND IS MET AT DIFFERENT CATCHMENT RATIOS</a:t>
            </a:r>
          </a:p>
        </c:rich>
      </c:tx>
      <c:overlay val="0"/>
    </c:title>
    <c:autoTitleDeleted val="0"/>
    <c:plotArea>
      <c:layout/>
      <c:barChart>
        <c:barDir val="col"/>
        <c:grouping val="clustered"/>
        <c:varyColors val="0"/>
        <c:ser>
          <c:idx val="0"/>
          <c:order val="0"/>
          <c:tx>
            <c:strRef>
              <c:f>'EXAMPLE for Tucson'!$U$21</c:f>
              <c:strCache>
                <c:ptCount val="1"/>
                <c:pt idx="0">
                  <c:v> NUMBER OF MONTHS THAT DEMAND IS MET AT DIFFERENT CATCHMENT RATIOS</c:v>
                </c:pt>
              </c:strCache>
            </c:strRef>
          </c:tx>
          <c:spPr>
            <a:solidFill>
              <a:srgbClr val="71DD10"/>
            </a:solidFill>
          </c:spPr>
          <c:invertIfNegative val="0"/>
          <c:cat>
            <c:strRef>
              <c:f>'EXAMPLE for Tucson'!$V$20:$AD$20</c:f>
              <c:strCache>
                <c:ptCount val="9"/>
                <c:pt idx="0">
                  <c:v>2:1</c:v>
                </c:pt>
                <c:pt idx="1">
                  <c:v>3:1</c:v>
                </c:pt>
                <c:pt idx="2">
                  <c:v>4:1</c:v>
                </c:pt>
                <c:pt idx="3">
                  <c:v>5:1</c:v>
                </c:pt>
                <c:pt idx="4">
                  <c:v>6:1</c:v>
                </c:pt>
                <c:pt idx="5">
                  <c:v>7:1</c:v>
                </c:pt>
                <c:pt idx="6">
                  <c:v>8:1</c:v>
                </c:pt>
                <c:pt idx="7">
                  <c:v>9:1</c:v>
                </c:pt>
                <c:pt idx="8">
                  <c:v>10:1</c:v>
                </c:pt>
              </c:strCache>
            </c:strRef>
          </c:cat>
          <c:val>
            <c:numRef>
              <c:f>'EXAMPLE for Tucson'!$V$21:$AD$21</c:f>
              <c:numCache>
                <c:formatCode>General</c:formatCode>
                <c:ptCount val="9"/>
                <c:pt idx="0">
                  <c:v>3.0</c:v>
                </c:pt>
                <c:pt idx="1">
                  <c:v>8.0</c:v>
                </c:pt>
                <c:pt idx="2">
                  <c:v>9.0</c:v>
                </c:pt>
                <c:pt idx="3">
                  <c:v>9.0</c:v>
                </c:pt>
                <c:pt idx="4">
                  <c:v>9.0</c:v>
                </c:pt>
                <c:pt idx="5">
                  <c:v>9.0</c:v>
                </c:pt>
                <c:pt idx="6">
                  <c:v>9.0</c:v>
                </c:pt>
                <c:pt idx="7">
                  <c:v>9.0</c:v>
                </c:pt>
                <c:pt idx="8">
                  <c:v>9.0</c:v>
                </c:pt>
              </c:numCache>
            </c:numRef>
          </c:val>
        </c:ser>
        <c:dLbls>
          <c:showLegendKey val="0"/>
          <c:showVal val="0"/>
          <c:showCatName val="0"/>
          <c:showSerName val="0"/>
          <c:showPercent val="0"/>
          <c:showBubbleSize val="0"/>
        </c:dLbls>
        <c:gapWidth val="150"/>
        <c:axId val="2073958888"/>
        <c:axId val="2073964408"/>
      </c:barChart>
      <c:catAx>
        <c:axId val="2073958888"/>
        <c:scaling>
          <c:orientation val="minMax"/>
        </c:scaling>
        <c:delete val="0"/>
        <c:axPos val="b"/>
        <c:title>
          <c:tx>
            <c:rich>
              <a:bodyPr/>
              <a:lstStyle/>
              <a:p>
                <a:pPr>
                  <a:defRPr sz="1600"/>
                </a:pPr>
                <a:r>
                  <a:rPr lang="en-US" sz="1600"/>
                  <a:t>CATCHMENT RATIO</a:t>
                </a:r>
              </a:p>
            </c:rich>
          </c:tx>
          <c:overlay val="0"/>
        </c:title>
        <c:majorTickMark val="out"/>
        <c:minorTickMark val="none"/>
        <c:tickLblPos val="nextTo"/>
        <c:txPr>
          <a:bodyPr/>
          <a:lstStyle/>
          <a:p>
            <a:pPr>
              <a:defRPr sz="1400"/>
            </a:pPr>
            <a:endParaRPr lang="en-US"/>
          </a:p>
        </c:txPr>
        <c:crossAx val="2073964408"/>
        <c:crosses val="autoZero"/>
        <c:auto val="1"/>
        <c:lblAlgn val="ctr"/>
        <c:lblOffset val="100"/>
        <c:noMultiLvlLbl val="0"/>
      </c:catAx>
      <c:valAx>
        <c:axId val="2073964408"/>
        <c:scaling>
          <c:orientation val="minMax"/>
        </c:scaling>
        <c:delete val="0"/>
        <c:axPos val="l"/>
        <c:majorGridlines/>
        <c:title>
          <c:tx>
            <c:rich>
              <a:bodyPr rot="-5400000" vert="horz"/>
              <a:lstStyle/>
              <a:p>
                <a:pPr>
                  <a:defRPr sz="1600"/>
                </a:pPr>
                <a:r>
                  <a:rPr lang="en-US" sz="1600"/>
                  <a:t>MONTHS</a:t>
                </a:r>
              </a:p>
            </c:rich>
          </c:tx>
          <c:layout>
            <c:manualLayout>
              <c:xMode val="edge"/>
              <c:yMode val="edge"/>
              <c:x val="0.0249917473983221"/>
              <c:y val="0.458678850568033"/>
            </c:manualLayout>
          </c:layout>
          <c:overlay val="0"/>
        </c:title>
        <c:numFmt formatCode="General" sourceLinked="1"/>
        <c:majorTickMark val="out"/>
        <c:minorTickMark val="none"/>
        <c:tickLblPos val="nextTo"/>
        <c:crossAx val="2073958888"/>
        <c:crosses val="autoZero"/>
        <c:crossBetween val="between"/>
      </c:valAx>
    </c:plotArea>
    <c:plotVisOnly val="1"/>
    <c:dispBlanksAs val="gap"/>
    <c:showDLblsOverMax val="0"/>
  </c:chart>
  <c:printSettings>
    <c:headerFooter/>
    <c:pageMargins b="1.0" l="0.75" r="0.75" t="1.0"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barChart>
        <c:barDir val="col"/>
        <c:grouping val="clustered"/>
        <c:varyColors val="0"/>
        <c:ser>
          <c:idx val="0"/>
          <c:order val="0"/>
          <c:tx>
            <c:strRef>
              <c:f>'YOUR LOCATION'!$U$22</c:f>
              <c:strCache>
                <c:ptCount val="1"/>
                <c:pt idx="0">
                  <c:v> NUMBER OF MONTHS THAT DEMAND IS MET AT DIFFERENT CATCHMENT RATIOS</c:v>
                </c:pt>
              </c:strCache>
            </c:strRef>
          </c:tx>
          <c:spPr>
            <a:solidFill>
              <a:srgbClr val="71DD10"/>
            </a:solidFill>
          </c:spPr>
          <c:invertIfNegative val="0"/>
          <c:cat>
            <c:strRef>
              <c:f>'YOUR LOCATION'!$V$21:$AD$21</c:f>
              <c:strCache>
                <c:ptCount val="9"/>
                <c:pt idx="0">
                  <c:v>2:1</c:v>
                </c:pt>
                <c:pt idx="1">
                  <c:v>3:1</c:v>
                </c:pt>
                <c:pt idx="2">
                  <c:v>4:1</c:v>
                </c:pt>
                <c:pt idx="3">
                  <c:v>5:1</c:v>
                </c:pt>
                <c:pt idx="4">
                  <c:v>6:1</c:v>
                </c:pt>
                <c:pt idx="5">
                  <c:v>7:1</c:v>
                </c:pt>
                <c:pt idx="6">
                  <c:v>8:1</c:v>
                </c:pt>
                <c:pt idx="7">
                  <c:v>9:1</c:v>
                </c:pt>
                <c:pt idx="8">
                  <c:v>10:1</c:v>
                </c:pt>
              </c:strCache>
            </c:strRef>
          </c:cat>
          <c:val>
            <c:numRef>
              <c:f>'YOUR LOCATION'!$V$22:$AD$22</c:f>
              <c:numCache>
                <c:formatCode>General</c:formatCode>
                <c:ptCount val="9"/>
                <c:pt idx="0">
                  <c:v>0.0</c:v>
                </c:pt>
                <c:pt idx="1">
                  <c:v>0.0</c:v>
                </c:pt>
                <c:pt idx="2">
                  <c:v>0.0</c:v>
                </c:pt>
                <c:pt idx="3">
                  <c:v>0.0</c:v>
                </c:pt>
                <c:pt idx="4">
                  <c:v>0.0</c:v>
                </c:pt>
                <c:pt idx="5">
                  <c:v>0.0</c:v>
                </c:pt>
                <c:pt idx="6">
                  <c:v>0.0</c:v>
                </c:pt>
                <c:pt idx="7" formatCode="0.00">
                  <c:v>0.0</c:v>
                </c:pt>
                <c:pt idx="8">
                  <c:v>0.0</c:v>
                </c:pt>
              </c:numCache>
            </c:numRef>
          </c:val>
        </c:ser>
        <c:dLbls>
          <c:showLegendKey val="0"/>
          <c:showVal val="0"/>
          <c:showCatName val="0"/>
          <c:showSerName val="0"/>
          <c:showPercent val="0"/>
          <c:showBubbleSize val="0"/>
        </c:dLbls>
        <c:gapWidth val="150"/>
        <c:axId val="2073993288"/>
        <c:axId val="2073998776"/>
      </c:barChart>
      <c:catAx>
        <c:axId val="2073993288"/>
        <c:scaling>
          <c:orientation val="minMax"/>
        </c:scaling>
        <c:delete val="0"/>
        <c:axPos val="b"/>
        <c:title>
          <c:tx>
            <c:rich>
              <a:bodyPr/>
              <a:lstStyle/>
              <a:p>
                <a:pPr>
                  <a:defRPr sz="1600"/>
                </a:pPr>
                <a:r>
                  <a:rPr lang="en-US" sz="1600"/>
                  <a:t>CATCHMENT RATIO</a:t>
                </a:r>
              </a:p>
            </c:rich>
          </c:tx>
          <c:overlay val="0"/>
        </c:title>
        <c:majorTickMark val="none"/>
        <c:minorTickMark val="none"/>
        <c:tickLblPos val="nextTo"/>
        <c:crossAx val="2073998776"/>
        <c:crosses val="autoZero"/>
        <c:auto val="1"/>
        <c:lblAlgn val="ctr"/>
        <c:lblOffset val="100"/>
        <c:noMultiLvlLbl val="0"/>
      </c:catAx>
      <c:valAx>
        <c:axId val="2073998776"/>
        <c:scaling>
          <c:orientation val="minMax"/>
        </c:scaling>
        <c:delete val="0"/>
        <c:axPos val="l"/>
        <c:majorGridlines/>
        <c:title>
          <c:tx>
            <c:rich>
              <a:bodyPr/>
              <a:lstStyle/>
              <a:p>
                <a:pPr>
                  <a:defRPr sz="1600"/>
                </a:pPr>
                <a:r>
                  <a:rPr lang="en-US" sz="1600"/>
                  <a:t>MONTHS</a:t>
                </a:r>
              </a:p>
            </c:rich>
          </c:tx>
          <c:overlay val="0"/>
        </c:title>
        <c:numFmt formatCode="General" sourceLinked="1"/>
        <c:majorTickMark val="out"/>
        <c:minorTickMark val="none"/>
        <c:tickLblPos val="nextTo"/>
        <c:crossAx val="2073993288"/>
        <c:crosses val="autoZero"/>
        <c:crossBetween val="between"/>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xPr>
        <a:bodyPr/>
        <a:lstStyle/>
        <a:p>
          <a:pPr>
            <a:defRPr sz="1800"/>
          </a:pPr>
          <a:endParaRPr lang="en-US"/>
        </a:p>
      </c:txPr>
    </c:title>
    <c:autoTitleDeleted val="0"/>
    <c:plotArea>
      <c:layout/>
      <c:barChart>
        <c:barDir val="col"/>
        <c:grouping val="clustered"/>
        <c:varyColors val="0"/>
        <c:ser>
          <c:idx val="0"/>
          <c:order val="0"/>
          <c:tx>
            <c:strRef>
              <c:f>'YOUR LOCATION'!$B$7</c:f>
              <c:strCache>
                <c:ptCount val="1"/>
                <c:pt idx="0">
                  <c:v>Average monthly rainfall (inches), YOUR LOCATION</c:v>
                </c:pt>
              </c:strCache>
            </c:strRef>
          </c:tx>
          <c:spPr>
            <a:solidFill>
              <a:srgbClr val="13BECA"/>
            </a:solidFill>
          </c:spPr>
          <c:invertIfNegative val="0"/>
          <c:cat>
            <c:strRef>
              <c:f>'YOUR LOCATION'!$C$6:$N$6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LOCATION'!$C$7:$N$7</c:f>
              <c:numCache>
                <c:formatCode>_(* #,##0.00_);_(* \(#,##0.00\);_(* "-"??_);_(@_)</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dLbls>
          <c:showLegendKey val="0"/>
          <c:showVal val="0"/>
          <c:showCatName val="0"/>
          <c:showSerName val="0"/>
          <c:showPercent val="0"/>
          <c:showBubbleSize val="0"/>
        </c:dLbls>
        <c:gapWidth val="150"/>
        <c:axId val="-2142684216"/>
        <c:axId val="-2142681208"/>
      </c:barChart>
      <c:catAx>
        <c:axId val="-2142684216"/>
        <c:scaling>
          <c:orientation val="minMax"/>
        </c:scaling>
        <c:delete val="0"/>
        <c:axPos val="b"/>
        <c:majorTickMark val="none"/>
        <c:minorTickMark val="none"/>
        <c:tickLblPos val="nextTo"/>
        <c:crossAx val="-2142681208"/>
        <c:crosses val="autoZero"/>
        <c:auto val="1"/>
        <c:lblAlgn val="ctr"/>
        <c:lblOffset val="100"/>
        <c:noMultiLvlLbl val="0"/>
      </c:catAx>
      <c:valAx>
        <c:axId val="-2142681208"/>
        <c:scaling>
          <c:orientation val="minMax"/>
          <c:max val="3.0"/>
        </c:scaling>
        <c:delete val="0"/>
        <c:axPos val="l"/>
        <c:majorGridlines/>
        <c:numFmt formatCode="_(* #,##0.00_);_(* \(#,##0.00\);_(* &quot;-&quot;??_);_(@_)" sourceLinked="1"/>
        <c:majorTickMark val="none"/>
        <c:minorTickMark val="none"/>
        <c:tickLblPos val="nextTo"/>
        <c:crossAx val="-2142684216"/>
        <c:crosses val="autoZero"/>
        <c:crossBetween val="between"/>
        <c:majorUnit val="1.0"/>
      </c:valAx>
    </c:plotArea>
    <c:legend>
      <c:legendPos val="r"/>
      <c:overlay val="0"/>
    </c:legend>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Comparison of effective monthly rainfall to monthly plant-water demand</a:t>
            </a:r>
          </a:p>
        </c:rich>
      </c:tx>
      <c:overlay val="0"/>
    </c:title>
    <c:autoTitleDeleted val="0"/>
    <c:plotArea>
      <c:layout/>
      <c:barChart>
        <c:barDir val="col"/>
        <c:grouping val="clustered"/>
        <c:varyColors val="0"/>
        <c:ser>
          <c:idx val="0"/>
          <c:order val="0"/>
          <c:tx>
            <c:strRef>
              <c:f>'YOUR LOCATION'!$B$16</c:f>
              <c:strCache>
                <c:ptCount val="1"/>
                <c:pt idx="0">
                  <c:v>Effective monthly rainfall for water harvesting (Inches), YOUR LOCATION</c:v>
                </c:pt>
              </c:strCache>
            </c:strRef>
          </c:tx>
          <c:spPr>
            <a:solidFill>
              <a:srgbClr val="0000FF"/>
            </a:solidFill>
          </c:spPr>
          <c:invertIfNegative val="0"/>
          <c:cat>
            <c:strRef>
              <c:f>'YOUR LOCATION'!$C$15:$N$15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LOCATION'!$C$16:$N$16</c:f>
              <c:numCache>
                <c:formatCode>0.00</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1"/>
          <c:order val="1"/>
          <c:tx>
            <c:strRef>
              <c:f>'YOUR LOCATION'!$B$17</c:f>
              <c:strCache>
                <c:ptCount val="1"/>
                <c:pt idx="0">
                  <c:v>Low water use plant demand (inches), YOUR LOCATION</c:v>
                </c:pt>
              </c:strCache>
            </c:strRef>
          </c:tx>
          <c:spPr>
            <a:solidFill>
              <a:srgbClr val="00EE10"/>
            </a:solidFill>
          </c:spPr>
          <c:invertIfNegative val="0"/>
          <c:cat>
            <c:strRef>
              <c:f>'YOUR LOCATION'!$C$15:$N$15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LOCATION'!$C$17:$N$17</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dLbls>
          <c:showLegendKey val="0"/>
          <c:showVal val="0"/>
          <c:showCatName val="0"/>
          <c:showSerName val="0"/>
          <c:showPercent val="0"/>
          <c:showBubbleSize val="0"/>
        </c:dLbls>
        <c:gapWidth val="150"/>
        <c:axId val="2112128488"/>
        <c:axId val="2112125496"/>
      </c:barChart>
      <c:catAx>
        <c:axId val="2112128488"/>
        <c:scaling>
          <c:orientation val="minMax"/>
        </c:scaling>
        <c:delete val="0"/>
        <c:axPos val="b"/>
        <c:majorTickMark val="none"/>
        <c:minorTickMark val="none"/>
        <c:tickLblPos val="nextTo"/>
        <c:crossAx val="2112125496"/>
        <c:crosses val="autoZero"/>
        <c:auto val="1"/>
        <c:lblAlgn val="ctr"/>
        <c:lblOffset val="100"/>
        <c:noMultiLvlLbl val="0"/>
      </c:catAx>
      <c:valAx>
        <c:axId val="2112125496"/>
        <c:scaling>
          <c:orientation val="minMax"/>
        </c:scaling>
        <c:delete val="0"/>
        <c:axPos val="l"/>
        <c:majorGridlines/>
        <c:numFmt formatCode="0.00" sourceLinked="1"/>
        <c:majorTickMark val="none"/>
        <c:minorTickMark val="none"/>
        <c:tickLblPos val="nextTo"/>
        <c:crossAx val="2112128488"/>
        <c:crosses val="autoZero"/>
        <c:crossBetween val="between"/>
        <c:majorUnit val="1.0"/>
      </c:valAx>
    </c:plotArea>
    <c:legend>
      <c:legendPos val="r"/>
      <c:overlay val="0"/>
    </c:legend>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Catchment-to-Canopy Area Ratio of 2:1 </a:t>
            </a:r>
          </a:p>
        </c:rich>
      </c:tx>
      <c:layout>
        <c:manualLayout>
          <c:xMode val="edge"/>
          <c:yMode val="edge"/>
          <c:x val="0.139237329244735"/>
          <c:y val="0.0462107208872458"/>
        </c:manualLayout>
      </c:layout>
      <c:overlay val="0"/>
    </c:title>
    <c:autoTitleDeleted val="0"/>
    <c:plotArea>
      <c:layout>
        <c:manualLayout>
          <c:layoutTarget val="inner"/>
          <c:xMode val="edge"/>
          <c:yMode val="edge"/>
          <c:x val="0.0768746069541283"/>
          <c:y val="0.199722662018703"/>
          <c:w val="0.645928561324516"/>
          <c:h val="0.668446784443846"/>
        </c:manualLayout>
      </c:layout>
      <c:barChart>
        <c:barDir val="col"/>
        <c:grouping val="clustered"/>
        <c:varyColors val="0"/>
        <c:ser>
          <c:idx val="0"/>
          <c:order val="0"/>
          <c:tx>
            <c:strRef>
              <c:f>'YOUR LOCATION'!$B$20</c:f>
              <c:strCache>
                <c:ptCount val="1"/>
                <c:pt idx="0">
                  <c:v>Low water use plant demand (inches), YOUR LOCATION</c:v>
                </c:pt>
              </c:strCache>
            </c:strRef>
          </c:tx>
          <c:spPr>
            <a:solidFill>
              <a:srgbClr val="00EE10"/>
            </a:solidFill>
          </c:spPr>
          <c:invertIfNegative val="0"/>
          <c:cat>
            <c:strRef>
              <c:f>'YOUR LOCATION'!$C$19:$N$19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LOCATION'!$C$20:$N$20</c:f>
              <c:numCache>
                <c:formatCode>0.00</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1"/>
          <c:order val="1"/>
          <c:tx>
            <c:strRef>
              <c:f>'YOUR LOCATION'!$B$21</c:f>
              <c:strCache>
                <c:ptCount val="1"/>
                <c:pt idx="0">
                  <c:v>Catchment-to-canopy area ratio of 2:1 </c:v>
                </c:pt>
              </c:strCache>
            </c:strRef>
          </c:tx>
          <c:spPr>
            <a:solidFill>
              <a:schemeClr val="bg1">
                <a:lumMod val="50000"/>
              </a:schemeClr>
            </a:solidFill>
          </c:spPr>
          <c:invertIfNegative val="0"/>
          <c:cat>
            <c:strRef>
              <c:f>'YOUR LOCATION'!$C$19:$N$19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LOCATION'!$C$21:$N$21</c:f>
              <c:numCache>
                <c:formatCode>0.0</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dLbls>
          <c:showLegendKey val="0"/>
          <c:showVal val="0"/>
          <c:showCatName val="0"/>
          <c:showSerName val="0"/>
          <c:showPercent val="0"/>
          <c:showBubbleSize val="0"/>
        </c:dLbls>
        <c:gapWidth val="150"/>
        <c:axId val="2112089080"/>
        <c:axId val="2112086152"/>
      </c:barChart>
      <c:catAx>
        <c:axId val="2112089080"/>
        <c:scaling>
          <c:orientation val="minMax"/>
        </c:scaling>
        <c:delete val="0"/>
        <c:axPos val="b"/>
        <c:majorTickMark val="none"/>
        <c:minorTickMark val="none"/>
        <c:tickLblPos val="nextTo"/>
        <c:crossAx val="2112086152"/>
        <c:crosses val="autoZero"/>
        <c:auto val="1"/>
        <c:lblAlgn val="ctr"/>
        <c:lblOffset val="100"/>
        <c:noMultiLvlLbl val="0"/>
      </c:catAx>
      <c:valAx>
        <c:axId val="2112086152"/>
        <c:scaling>
          <c:orientation val="minMax"/>
        </c:scaling>
        <c:delete val="0"/>
        <c:axPos val="l"/>
        <c:majorGridlines/>
        <c:numFmt formatCode="0.00" sourceLinked="1"/>
        <c:majorTickMark val="none"/>
        <c:minorTickMark val="none"/>
        <c:tickLblPos val="nextTo"/>
        <c:crossAx val="2112089080"/>
        <c:crosses val="autoZero"/>
        <c:crossBetween val="between"/>
      </c:valAx>
    </c:plotArea>
    <c:legend>
      <c:legendPos val="r"/>
      <c:layout>
        <c:manualLayout>
          <c:xMode val="edge"/>
          <c:yMode val="edge"/>
          <c:x val="0.767659624968234"/>
          <c:y val="0.189035797161736"/>
          <c:w val="0.196374310439734"/>
          <c:h val="0.658740749536248"/>
        </c:manualLayout>
      </c:layout>
      <c:overlay val="0"/>
    </c:legend>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Catchment-to-Canopy Area Ratio of 3:1 </a:t>
            </a:r>
          </a:p>
        </c:rich>
      </c:tx>
      <c:overlay val="0"/>
    </c:title>
    <c:autoTitleDeleted val="0"/>
    <c:plotArea>
      <c:layout>
        <c:manualLayout>
          <c:layoutTarget val="inner"/>
          <c:xMode val="edge"/>
          <c:yMode val="edge"/>
          <c:x val="0.0768516159648995"/>
          <c:y val="0.213333333333333"/>
          <c:w val="0.655003062214776"/>
          <c:h val="0.645852143482065"/>
        </c:manualLayout>
      </c:layout>
      <c:barChart>
        <c:barDir val="col"/>
        <c:grouping val="clustered"/>
        <c:varyColors val="0"/>
        <c:ser>
          <c:idx val="0"/>
          <c:order val="0"/>
          <c:tx>
            <c:strRef>
              <c:f>'YOUR LOCATION'!$B$24</c:f>
              <c:strCache>
                <c:ptCount val="1"/>
                <c:pt idx="0">
                  <c:v>Low water use plant demand (inches), YOUR LOCATION</c:v>
                </c:pt>
              </c:strCache>
            </c:strRef>
          </c:tx>
          <c:spPr>
            <a:solidFill>
              <a:srgbClr val="00EE10"/>
            </a:solidFill>
          </c:spPr>
          <c:invertIfNegative val="0"/>
          <c:cat>
            <c:strRef>
              <c:f>'YOUR LOCATION'!$C$23:$N$23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LOCATION'!$C$24:$N$24</c:f>
              <c:numCache>
                <c:formatCode>0.00</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1"/>
          <c:order val="1"/>
          <c:tx>
            <c:strRef>
              <c:f>'YOUR LOCATION'!$B$25</c:f>
              <c:strCache>
                <c:ptCount val="1"/>
                <c:pt idx="0">
                  <c:v>Catchment-to-canopy area ratio of 3:1 </c:v>
                </c:pt>
              </c:strCache>
            </c:strRef>
          </c:tx>
          <c:spPr>
            <a:solidFill>
              <a:schemeClr val="bg1">
                <a:lumMod val="50000"/>
              </a:schemeClr>
            </a:solidFill>
          </c:spPr>
          <c:invertIfNegative val="0"/>
          <c:cat>
            <c:strRef>
              <c:f>'YOUR LOCATION'!$C$23:$N$23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LOCATION'!$C$25:$N$25</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dLbls>
          <c:showLegendKey val="0"/>
          <c:showVal val="0"/>
          <c:showCatName val="0"/>
          <c:showSerName val="0"/>
          <c:showPercent val="0"/>
          <c:showBubbleSize val="0"/>
        </c:dLbls>
        <c:gapWidth val="150"/>
        <c:axId val="2112054488"/>
        <c:axId val="2112051560"/>
      </c:barChart>
      <c:catAx>
        <c:axId val="2112054488"/>
        <c:scaling>
          <c:orientation val="minMax"/>
        </c:scaling>
        <c:delete val="0"/>
        <c:axPos val="b"/>
        <c:majorTickMark val="none"/>
        <c:minorTickMark val="none"/>
        <c:tickLblPos val="nextTo"/>
        <c:crossAx val="2112051560"/>
        <c:crosses val="autoZero"/>
        <c:auto val="1"/>
        <c:lblAlgn val="ctr"/>
        <c:lblOffset val="100"/>
        <c:noMultiLvlLbl val="0"/>
      </c:catAx>
      <c:valAx>
        <c:axId val="2112051560"/>
        <c:scaling>
          <c:orientation val="minMax"/>
        </c:scaling>
        <c:delete val="0"/>
        <c:axPos val="l"/>
        <c:majorGridlines/>
        <c:numFmt formatCode="0.00" sourceLinked="1"/>
        <c:majorTickMark val="none"/>
        <c:minorTickMark val="none"/>
        <c:tickLblPos val="nextTo"/>
        <c:crossAx val="2112054488"/>
        <c:crosses val="autoZero"/>
        <c:crossBetween val="between"/>
        <c:majorUnit val="1.0"/>
      </c:valAx>
    </c:plotArea>
    <c:legend>
      <c:legendPos val="r"/>
      <c:layout>
        <c:manualLayout>
          <c:xMode val="edge"/>
          <c:yMode val="edge"/>
          <c:x val="0.761012669182686"/>
          <c:y val="0.138335410363095"/>
          <c:w val="0.198527488379178"/>
          <c:h val="0.722030203910139"/>
        </c:manualLayout>
      </c:layout>
      <c:overlay val="0"/>
    </c:legend>
    <c:plotVisOnly val="1"/>
    <c:dispBlanksAs val="gap"/>
    <c:showDLblsOverMax val="0"/>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Catchment-to-Canopy Area Ratio of 4:1</a:t>
            </a:r>
          </a:p>
        </c:rich>
      </c:tx>
      <c:overlay val="0"/>
    </c:title>
    <c:autoTitleDeleted val="0"/>
    <c:plotArea>
      <c:layout>
        <c:manualLayout>
          <c:layoutTarget val="inner"/>
          <c:xMode val="edge"/>
          <c:yMode val="edge"/>
          <c:x val="0.0766225680687285"/>
          <c:y val="0.230861759875935"/>
          <c:w val="0.666050064309355"/>
          <c:h val="0.616753762131154"/>
        </c:manualLayout>
      </c:layout>
      <c:barChart>
        <c:barDir val="col"/>
        <c:grouping val="clustered"/>
        <c:varyColors val="0"/>
        <c:ser>
          <c:idx val="0"/>
          <c:order val="0"/>
          <c:tx>
            <c:strRef>
              <c:f>'YOUR LOCATION'!$B$28</c:f>
              <c:strCache>
                <c:ptCount val="1"/>
                <c:pt idx="0">
                  <c:v>Low water use plant demand (inches), YOUR LOCATION</c:v>
                </c:pt>
              </c:strCache>
            </c:strRef>
          </c:tx>
          <c:spPr>
            <a:solidFill>
              <a:srgbClr val="00EE10"/>
            </a:solidFill>
          </c:spPr>
          <c:invertIfNegative val="0"/>
          <c:cat>
            <c:strRef>
              <c:f>'YOUR LOCATION'!$C$27:$N$27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LOCATION'!$C$28:$N$28</c:f>
              <c:numCache>
                <c:formatCode>0.00</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1"/>
          <c:order val="1"/>
          <c:tx>
            <c:strRef>
              <c:f>'YOUR LOCATION'!$B$29</c:f>
              <c:strCache>
                <c:ptCount val="1"/>
                <c:pt idx="0">
                  <c:v>Catchment-to-canopy area ratio of 4:1 </c:v>
                </c:pt>
              </c:strCache>
            </c:strRef>
          </c:tx>
          <c:spPr>
            <a:solidFill>
              <a:schemeClr val="bg1">
                <a:lumMod val="50000"/>
              </a:schemeClr>
            </a:solidFill>
          </c:spPr>
          <c:invertIfNegative val="0"/>
          <c:cat>
            <c:strRef>
              <c:f>'YOUR LOCATION'!$C$27:$N$27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LOCATION'!$C$29:$N$29</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dLbls>
          <c:showLegendKey val="0"/>
          <c:showVal val="0"/>
          <c:showCatName val="0"/>
          <c:showSerName val="0"/>
          <c:showPercent val="0"/>
          <c:showBubbleSize val="0"/>
        </c:dLbls>
        <c:gapWidth val="150"/>
        <c:axId val="2112020424"/>
        <c:axId val="2112017496"/>
      </c:barChart>
      <c:catAx>
        <c:axId val="2112020424"/>
        <c:scaling>
          <c:orientation val="minMax"/>
        </c:scaling>
        <c:delete val="0"/>
        <c:axPos val="b"/>
        <c:majorTickMark val="none"/>
        <c:minorTickMark val="none"/>
        <c:tickLblPos val="nextTo"/>
        <c:crossAx val="2112017496"/>
        <c:crosses val="autoZero"/>
        <c:auto val="1"/>
        <c:lblAlgn val="ctr"/>
        <c:lblOffset val="100"/>
        <c:noMultiLvlLbl val="0"/>
      </c:catAx>
      <c:valAx>
        <c:axId val="2112017496"/>
        <c:scaling>
          <c:orientation val="minMax"/>
        </c:scaling>
        <c:delete val="0"/>
        <c:axPos val="l"/>
        <c:majorGridlines/>
        <c:numFmt formatCode="0.00" sourceLinked="1"/>
        <c:majorTickMark val="none"/>
        <c:minorTickMark val="none"/>
        <c:tickLblPos val="nextTo"/>
        <c:crossAx val="2112020424"/>
        <c:crosses val="autoZero"/>
        <c:crossBetween val="between"/>
      </c:valAx>
    </c:plotArea>
    <c:legend>
      <c:legendPos val="r"/>
      <c:layout>
        <c:manualLayout>
          <c:xMode val="edge"/>
          <c:yMode val="edge"/>
          <c:x val="0.776204676074297"/>
          <c:y val="0.160079214495778"/>
          <c:w val="0.190193030682318"/>
          <c:h val="0.735907409164216"/>
        </c:manualLayout>
      </c:layout>
      <c:overlay val="0"/>
    </c:legend>
    <c:plotVisOnly val="1"/>
    <c:dispBlanksAs val="gap"/>
    <c:showDLblsOverMax val="0"/>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Catchment-to-Canopy Area ratio of 6:1</a:t>
            </a:r>
          </a:p>
        </c:rich>
      </c:tx>
      <c:overlay val="0"/>
    </c:title>
    <c:autoTitleDeleted val="0"/>
    <c:plotArea>
      <c:layout>
        <c:manualLayout>
          <c:layoutTarget val="inner"/>
          <c:xMode val="edge"/>
          <c:yMode val="edge"/>
          <c:x val="0.075056550660581"/>
          <c:y val="0.204618088611615"/>
          <c:w val="0.676142268168155"/>
          <c:h val="0.66032004303156"/>
        </c:manualLayout>
      </c:layout>
      <c:barChart>
        <c:barDir val="col"/>
        <c:grouping val="clustered"/>
        <c:varyColors val="0"/>
        <c:ser>
          <c:idx val="0"/>
          <c:order val="0"/>
          <c:tx>
            <c:strRef>
              <c:f>'YOUR LOCATION'!$B$36</c:f>
              <c:strCache>
                <c:ptCount val="1"/>
                <c:pt idx="0">
                  <c:v>Low water use plant demand (inches), YOUR LOCATION</c:v>
                </c:pt>
              </c:strCache>
            </c:strRef>
          </c:tx>
          <c:spPr>
            <a:solidFill>
              <a:srgbClr val="00EE10"/>
            </a:solidFill>
          </c:spPr>
          <c:invertIfNegative val="0"/>
          <c:cat>
            <c:strRef>
              <c:f>'YOUR LOCATION'!$C$35:$N$35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LOCATION'!$C$36:$N$36</c:f>
              <c:numCache>
                <c:formatCode>0.00</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1"/>
          <c:order val="1"/>
          <c:tx>
            <c:strRef>
              <c:f>'YOUR LOCATION'!$B$37</c:f>
              <c:strCache>
                <c:ptCount val="1"/>
                <c:pt idx="0">
                  <c:v>Catchment-to-canopy area ratio of 6:1 </c:v>
                </c:pt>
              </c:strCache>
            </c:strRef>
          </c:tx>
          <c:spPr>
            <a:solidFill>
              <a:schemeClr val="bg1">
                <a:lumMod val="50000"/>
              </a:schemeClr>
            </a:solidFill>
          </c:spPr>
          <c:invertIfNegative val="0"/>
          <c:cat>
            <c:strRef>
              <c:f>'YOUR LOCATION'!$C$35:$N$35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LOCATION'!$C$37:$N$37</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dLbls>
          <c:showLegendKey val="0"/>
          <c:showVal val="0"/>
          <c:showCatName val="0"/>
          <c:showSerName val="0"/>
          <c:showPercent val="0"/>
          <c:showBubbleSize val="0"/>
        </c:dLbls>
        <c:gapWidth val="150"/>
        <c:axId val="2111986312"/>
        <c:axId val="2111983320"/>
      </c:barChart>
      <c:catAx>
        <c:axId val="2111986312"/>
        <c:scaling>
          <c:orientation val="minMax"/>
        </c:scaling>
        <c:delete val="0"/>
        <c:axPos val="b"/>
        <c:majorTickMark val="none"/>
        <c:minorTickMark val="none"/>
        <c:tickLblPos val="nextTo"/>
        <c:crossAx val="2111983320"/>
        <c:crosses val="autoZero"/>
        <c:auto val="1"/>
        <c:lblAlgn val="ctr"/>
        <c:lblOffset val="100"/>
        <c:noMultiLvlLbl val="0"/>
      </c:catAx>
      <c:valAx>
        <c:axId val="2111983320"/>
        <c:scaling>
          <c:orientation val="minMax"/>
        </c:scaling>
        <c:delete val="0"/>
        <c:axPos val="l"/>
        <c:majorGridlines/>
        <c:numFmt formatCode="0.00" sourceLinked="1"/>
        <c:majorTickMark val="none"/>
        <c:minorTickMark val="none"/>
        <c:tickLblPos val="nextTo"/>
        <c:crossAx val="2111986312"/>
        <c:crosses val="autoZero"/>
        <c:crossBetween val="between"/>
      </c:valAx>
    </c:plotArea>
    <c:legend>
      <c:legendPos val="r"/>
      <c:layout>
        <c:manualLayout>
          <c:xMode val="edge"/>
          <c:yMode val="edge"/>
          <c:x val="0.774929015568647"/>
          <c:y val="0.182370626131627"/>
          <c:w val="0.178620889426207"/>
          <c:h val="0.695548444145017"/>
        </c:manualLayout>
      </c:layout>
      <c:overlay val="0"/>
    </c:legend>
    <c:plotVisOnly val="1"/>
    <c:dispBlanksAs val="gap"/>
    <c:showDLblsOverMax val="0"/>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Catchment-to-Canopy Area Ratio of 7:1</a:t>
            </a:r>
          </a:p>
        </c:rich>
      </c:tx>
      <c:overlay val="0"/>
    </c:title>
    <c:autoTitleDeleted val="0"/>
    <c:plotArea>
      <c:layout>
        <c:manualLayout>
          <c:layoutTarget val="inner"/>
          <c:xMode val="edge"/>
          <c:yMode val="edge"/>
          <c:x val="0.0868934220611804"/>
          <c:y val="0.246680900591664"/>
          <c:w val="0.686072921747613"/>
          <c:h val="0.590492911616633"/>
        </c:manualLayout>
      </c:layout>
      <c:barChart>
        <c:barDir val="col"/>
        <c:grouping val="clustered"/>
        <c:varyColors val="0"/>
        <c:ser>
          <c:idx val="0"/>
          <c:order val="0"/>
          <c:tx>
            <c:strRef>
              <c:f>'YOUR LOCATION'!$B$40</c:f>
              <c:strCache>
                <c:ptCount val="1"/>
                <c:pt idx="0">
                  <c:v>Low water use plant demand (inches), YOUR LOCATION</c:v>
                </c:pt>
              </c:strCache>
            </c:strRef>
          </c:tx>
          <c:spPr>
            <a:solidFill>
              <a:srgbClr val="00EE10"/>
            </a:solidFill>
          </c:spPr>
          <c:invertIfNegative val="0"/>
          <c:cat>
            <c:strRef>
              <c:f>'YOUR LOCATION'!$C$39:$N$39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LOCATION'!$C$40:$N$40</c:f>
              <c:numCache>
                <c:formatCode>0.00</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1"/>
          <c:order val="1"/>
          <c:tx>
            <c:strRef>
              <c:f>'YOUR LOCATION'!$B$41</c:f>
              <c:strCache>
                <c:ptCount val="1"/>
                <c:pt idx="0">
                  <c:v>Catchment-to-canopy area ratio of 7:1 </c:v>
                </c:pt>
              </c:strCache>
            </c:strRef>
          </c:tx>
          <c:spPr>
            <a:solidFill>
              <a:schemeClr val="bg1">
                <a:lumMod val="50000"/>
              </a:schemeClr>
            </a:solidFill>
          </c:spPr>
          <c:invertIfNegative val="0"/>
          <c:cat>
            <c:strRef>
              <c:f>'YOUR LOCATION'!$C$39:$N$39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'YOUR LOCATION'!$C$41:$N$41</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dLbls>
          <c:showLegendKey val="0"/>
          <c:showVal val="0"/>
          <c:showCatName val="0"/>
          <c:showSerName val="0"/>
          <c:showPercent val="0"/>
          <c:showBubbleSize val="0"/>
        </c:dLbls>
        <c:gapWidth val="150"/>
        <c:axId val="2111951352"/>
        <c:axId val="2111948360"/>
      </c:barChart>
      <c:catAx>
        <c:axId val="2111951352"/>
        <c:scaling>
          <c:orientation val="minMax"/>
        </c:scaling>
        <c:delete val="0"/>
        <c:axPos val="b"/>
        <c:majorTickMark val="none"/>
        <c:minorTickMark val="none"/>
        <c:tickLblPos val="nextTo"/>
        <c:crossAx val="2111948360"/>
        <c:crosses val="autoZero"/>
        <c:auto val="1"/>
        <c:lblAlgn val="ctr"/>
        <c:lblOffset val="100"/>
        <c:noMultiLvlLbl val="0"/>
      </c:catAx>
      <c:valAx>
        <c:axId val="2111948360"/>
        <c:scaling>
          <c:orientation val="minMax"/>
        </c:scaling>
        <c:delete val="0"/>
        <c:axPos val="l"/>
        <c:majorGridlines/>
        <c:numFmt formatCode="0.00" sourceLinked="1"/>
        <c:majorTickMark val="none"/>
        <c:minorTickMark val="none"/>
        <c:tickLblPos val="nextTo"/>
        <c:crossAx val="2111951352"/>
        <c:crosses val="autoZero"/>
        <c:crossBetween val="between"/>
      </c:valAx>
    </c:plotArea>
    <c:legend>
      <c:legendPos val="r"/>
      <c:layout>
        <c:manualLayout>
          <c:xMode val="edge"/>
          <c:yMode val="edge"/>
          <c:x val="0.806171828521435"/>
          <c:y val="0.0786197612395225"/>
          <c:w val="0.169462292213473"/>
          <c:h val="0.793440690881382"/>
        </c:manualLayout>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1" Type="http://schemas.openxmlformats.org/officeDocument/2006/relationships/chart" Target="../charts/chart11.xml"/><Relationship Id="rId12" Type="http://schemas.openxmlformats.org/officeDocument/2006/relationships/chart" Target="../charts/chart12.xml"/><Relationship Id="rId13" Type="http://schemas.openxmlformats.org/officeDocument/2006/relationships/chart" Target="../charts/chart13.xml"/><Relationship Id="rId14" Type="http://schemas.openxmlformats.org/officeDocument/2006/relationships/chart" Target="../charts/chart14.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1" Type="http://schemas.openxmlformats.org/officeDocument/2006/relationships/chart" Target="../charts/chart25.xml"/><Relationship Id="rId12" Type="http://schemas.openxmlformats.org/officeDocument/2006/relationships/chart" Target="../charts/chart26.xml"/><Relationship Id="rId13" Type="http://schemas.openxmlformats.org/officeDocument/2006/relationships/chart" Target="../charts/chart27.xml"/><Relationship Id="rId14" Type="http://schemas.openxmlformats.org/officeDocument/2006/relationships/chart" Target="../charts/chart28.xml"/><Relationship Id="rId15" Type="http://schemas.openxmlformats.org/officeDocument/2006/relationships/chart" Target="../charts/chart29.xml"/><Relationship Id="rId1" Type="http://schemas.openxmlformats.org/officeDocument/2006/relationships/chart" Target="../charts/chart15.xml"/><Relationship Id="rId2" Type="http://schemas.openxmlformats.org/officeDocument/2006/relationships/chart" Target="../charts/chart16.xml"/><Relationship Id="rId3" Type="http://schemas.openxmlformats.org/officeDocument/2006/relationships/chart" Target="../charts/chart17.xml"/><Relationship Id="rId4" Type="http://schemas.openxmlformats.org/officeDocument/2006/relationships/chart" Target="../charts/chart18.xml"/><Relationship Id="rId5" Type="http://schemas.openxmlformats.org/officeDocument/2006/relationships/chart" Target="../charts/chart19.xml"/><Relationship Id="rId6" Type="http://schemas.openxmlformats.org/officeDocument/2006/relationships/chart" Target="../charts/chart20.xml"/><Relationship Id="rId7" Type="http://schemas.openxmlformats.org/officeDocument/2006/relationships/chart" Target="../charts/chart21.xml"/><Relationship Id="rId8" Type="http://schemas.openxmlformats.org/officeDocument/2006/relationships/chart" Target="../charts/chart22.xml"/><Relationship Id="rId9" Type="http://schemas.openxmlformats.org/officeDocument/2006/relationships/chart" Target="../charts/chart23.xml"/><Relationship Id="rId10"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15</xdr:col>
      <xdr:colOff>313266</xdr:colOff>
      <xdr:row>10</xdr:row>
      <xdr:rowOff>0</xdr:rowOff>
    </xdr:from>
    <xdr:to>
      <xdr:col>17</xdr:col>
      <xdr:colOff>93133</xdr:colOff>
      <xdr:row>16</xdr:row>
      <xdr:rowOff>254000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567267</xdr:colOff>
      <xdr:row>3</xdr:row>
      <xdr:rowOff>0</xdr:rowOff>
    </xdr:from>
    <xdr:to>
      <xdr:col>19</xdr:col>
      <xdr:colOff>1303867</xdr:colOff>
      <xdr:row>9</xdr:row>
      <xdr:rowOff>381000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364067</xdr:colOff>
      <xdr:row>2</xdr:row>
      <xdr:rowOff>1016000</xdr:rowOff>
    </xdr:from>
    <xdr:to>
      <xdr:col>17</xdr:col>
      <xdr:colOff>101600</xdr:colOff>
      <xdr:row>9</xdr:row>
      <xdr:rowOff>419100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618066</xdr:colOff>
      <xdr:row>10</xdr:row>
      <xdr:rowOff>0</xdr:rowOff>
    </xdr:from>
    <xdr:to>
      <xdr:col>19</xdr:col>
      <xdr:colOff>1710266</xdr:colOff>
      <xdr:row>16</xdr:row>
      <xdr:rowOff>177800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365760</xdr:colOff>
      <xdr:row>19</xdr:row>
      <xdr:rowOff>16934</xdr:rowOff>
    </xdr:from>
    <xdr:to>
      <xdr:col>19</xdr:col>
      <xdr:colOff>287867</xdr:colOff>
      <xdr:row>22</xdr:row>
      <xdr:rowOff>20320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389465</xdr:colOff>
      <xdr:row>22</xdr:row>
      <xdr:rowOff>169334</xdr:rowOff>
    </xdr:from>
    <xdr:to>
      <xdr:col>19</xdr:col>
      <xdr:colOff>313266</xdr:colOff>
      <xdr:row>25</xdr:row>
      <xdr:rowOff>1181100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364067</xdr:colOff>
      <xdr:row>26</xdr:row>
      <xdr:rowOff>38100</xdr:rowOff>
    </xdr:from>
    <xdr:to>
      <xdr:col>19</xdr:col>
      <xdr:colOff>304800</xdr:colOff>
      <xdr:row>30</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431800</xdr:colOff>
      <xdr:row>34</xdr:row>
      <xdr:rowOff>38100</xdr:rowOff>
    </xdr:from>
    <xdr:to>
      <xdr:col>19</xdr:col>
      <xdr:colOff>423333</xdr:colOff>
      <xdr:row>38</xdr:row>
      <xdr:rowOff>101600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406400</xdr:colOff>
      <xdr:row>39</xdr:row>
      <xdr:rowOff>114300</xdr:rowOff>
    </xdr:from>
    <xdr:to>
      <xdr:col>19</xdr:col>
      <xdr:colOff>406400</xdr:colOff>
      <xdr:row>42</xdr:row>
      <xdr:rowOff>76200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254000</xdr:colOff>
      <xdr:row>43</xdr:row>
      <xdr:rowOff>38100</xdr:rowOff>
    </xdr:from>
    <xdr:to>
      <xdr:col>19</xdr:col>
      <xdr:colOff>423333</xdr:colOff>
      <xdr:row>46</xdr:row>
      <xdr:rowOff>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254000</xdr:colOff>
      <xdr:row>47</xdr:row>
      <xdr:rowOff>4234</xdr:rowOff>
    </xdr:from>
    <xdr:to>
      <xdr:col>19</xdr:col>
      <xdr:colOff>457200</xdr:colOff>
      <xdr:row>50</xdr:row>
      <xdr:rowOff>33867</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279400</xdr:colOff>
      <xdr:row>51</xdr:row>
      <xdr:rowOff>50800</xdr:rowOff>
    </xdr:from>
    <xdr:to>
      <xdr:col>19</xdr:col>
      <xdr:colOff>491067</xdr:colOff>
      <xdr:row>56</xdr:row>
      <xdr:rowOff>33867</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313267</xdr:colOff>
      <xdr:row>31</xdr:row>
      <xdr:rowOff>27517</xdr:rowOff>
    </xdr:from>
    <xdr:to>
      <xdr:col>19</xdr:col>
      <xdr:colOff>321733</xdr:colOff>
      <xdr:row>33</xdr:row>
      <xdr:rowOff>1151467</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21</xdr:col>
      <xdr:colOff>44451</xdr:colOff>
      <xdr:row>23</xdr:row>
      <xdr:rowOff>355600</xdr:rowOff>
    </xdr:from>
    <xdr:to>
      <xdr:col>30</xdr:col>
      <xdr:colOff>152400</xdr:colOff>
      <xdr:row>31</xdr:row>
      <xdr:rowOff>254000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313266</xdr:colOff>
      <xdr:row>10</xdr:row>
      <xdr:rowOff>0</xdr:rowOff>
    </xdr:from>
    <xdr:to>
      <xdr:col>17</xdr:col>
      <xdr:colOff>93133</xdr:colOff>
      <xdr:row>16</xdr:row>
      <xdr:rowOff>254000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567267</xdr:colOff>
      <xdr:row>1</xdr:row>
      <xdr:rowOff>84667</xdr:rowOff>
    </xdr:from>
    <xdr:to>
      <xdr:col>19</xdr:col>
      <xdr:colOff>1303867</xdr:colOff>
      <xdr:row>9</xdr:row>
      <xdr:rowOff>381000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364067</xdr:colOff>
      <xdr:row>1</xdr:row>
      <xdr:rowOff>88900</xdr:rowOff>
    </xdr:from>
    <xdr:to>
      <xdr:col>17</xdr:col>
      <xdr:colOff>101600</xdr:colOff>
      <xdr:row>9</xdr:row>
      <xdr:rowOff>419100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618066</xdr:colOff>
      <xdr:row>10</xdr:row>
      <xdr:rowOff>0</xdr:rowOff>
    </xdr:from>
    <xdr:to>
      <xdr:col>19</xdr:col>
      <xdr:colOff>1710266</xdr:colOff>
      <xdr:row>16</xdr:row>
      <xdr:rowOff>177800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365760</xdr:colOff>
      <xdr:row>19</xdr:row>
      <xdr:rowOff>16934</xdr:rowOff>
    </xdr:from>
    <xdr:to>
      <xdr:col>19</xdr:col>
      <xdr:colOff>287867</xdr:colOff>
      <xdr:row>22</xdr:row>
      <xdr:rowOff>20320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389465</xdr:colOff>
      <xdr:row>22</xdr:row>
      <xdr:rowOff>169334</xdr:rowOff>
    </xdr:from>
    <xdr:to>
      <xdr:col>19</xdr:col>
      <xdr:colOff>313266</xdr:colOff>
      <xdr:row>25</xdr:row>
      <xdr:rowOff>1181100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364067</xdr:colOff>
      <xdr:row>26</xdr:row>
      <xdr:rowOff>38100</xdr:rowOff>
    </xdr:from>
    <xdr:to>
      <xdr:col>19</xdr:col>
      <xdr:colOff>304800</xdr:colOff>
      <xdr:row>30</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431800</xdr:colOff>
      <xdr:row>34</xdr:row>
      <xdr:rowOff>38100</xdr:rowOff>
    </xdr:from>
    <xdr:to>
      <xdr:col>19</xdr:col>
      <xdr:colOff>423333</xdr:colOff>
      <xdr:row>38</xdr:row>
      <xdr:rowOff>101600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406400</xdr:colOff>
      <xdr:row>39</xdr:row>
      <xdr:rowOff>114300</xdr:rowOff>
    </xdr:from>
    <xdr:to>
      <xdr:col>19</xdr:col>
      <xdr:colOff>406400</xdr:colOff>
      <xdr:row>42</xdr:row>
      <xdr:rowOff>76200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254000</xdr:colOff>
      <xdr:row>43</xdr:row>
      <xdr:rowOff>38100</xdr:rowOff>
    </xdr:from>
    <xdr:to>
      <xdr:col>19</xdr:col>
      <xdr:colOff>423333</xdr:colOff>
      <xdr:row>46</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254000</xdr:colOff>
      <xdr:row>47</xdr:row>
      <xdr:rowOff>4234</xdr:rowOff>
    </xdr:from>
    <xdr:to>
      <xdr:col>19</xdr:col>
      <xdr:colOff>457200</xdr:colOff>
      <xdr:row>50</xdr:row>
      <xdr:rowOff>33867</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279400</xdr:colOff>
      <xdr:row>51</xdr:row>
      <xdr:rowOff>50800</xdr:rowOff>
    </xdr:from>
    <xdr:to>
      <xdr:col>19</xdr:col>
      <xdr:colOff>491067</xdr:colOff>
      <xdr:row>56</xdr:row>
      <xdr:rowOff>33867</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313267</xdr:colOff>
      <xdr:row>31</xdr:row>
      <xdr:rowOff>27517</xdr:rowOff>
    </xdr:from>
    <xdr:to>
      <xdr:col>19</xdr:col>
      <xdr:colOff>321733</xdr:colOff>
      <xdr:row>33</xdr:row>
      <xdr:rowOff>1151467</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20</xdr:col>
      <xdr:colOff>330198</xdr:colOff>
      <xdr:row>23</xdr:row>
      <xdr:rowOff>211665</xdr:rowOff>
    </xdr:from>
    <xdr:to>
      <xdr:col>27</xdr:col>
      <xdr:colOff>220133</xdr:colOff>
      <xdr:row>31</xdr:row>
      <xdr:rowOff>423333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270934</xdr:colOff>
      <xdr:row>33</xdr:row>
      <xdr:rowOff>135466</xdr:rowOff>
    </xdr:from>
    <xdr:to>
      <xdr:col>27</xdr:col>
      <xdr:colOff>304800</xdr:colOff>
      <xdr:row>41</xdr:row>
      <xdr:rowOff>321733</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9" Type="http://schemas.openxmlformats.org/officeDocument/2006/relationships/hyperlink" Target="http://www.azwater.gov/azdwr/WaterManagement/AMAs/LowWaterUsePlantList.htm" TargetMode="External"/><Relationship Id="rId20" Type="http://schemas.openxmlformats.org/officeDocument/2006/relationships/hyperlink" Target="http://aces.nmsu.edu/pes/lowwaterplants/index.html" TargetMode="External"/><Relationship Id="rId21" Type="http://schemas.openxmlformats.org/officeDocument/2006/relationships/hyperlink" Target="https://wrrc.arizona.edu/sites/wrrc.arizona.edu/files/Sierra%20Vista%20Plant%20List.pdf" TargetMode="External"/><Relationship Id="rId22" Type="http://schemas.openxmlformats.org/officeDocument/2006/relationships/hyperlink" Target="http://wrrc.arizona.edu/sites/wrrc.arizona.edu/files/A%20Guide%20to%20High%20Desert%20Landscaping_compressed.pdf" TargetMode="External"/><Relationship Id="rId10" Type="http://schemas.openxmlformats.org/officeDocument/2006/relationships/hyperlink" Target="http://www.azwater.gov/azdwr/WaterManagement/AMAs/LowWaterUsePlantList.htm" TargetMode="External"/><Relationship Id="rId11" Type="http://schemas.openxmlformats.org/officeDocument/2006/relationships/hyperlink" Target="http://www.azwater.gov/azdwr/WaterManagement/AMAs/LowWaterUsePlantList.htm" TargetMode="External"/><Relationship Id="rId12" Type="http://schemas.openxmlformats.org/officeDocument/2006/relationships/hyperlink" Target="http://www.azwater.gov/azdwr/WaterManagement/AMAs/LowWaterUsePlantList.htm" TargetMode="External"/><Relationship Id="rId13" Type="http://schemas.openxmlformats.org/officeDocument/2006/relationships/hyperlink" Target="http://www.azwater.gov/azdwr/WaterManagement/AMAs/LowWaterUsePlantList.htm" TargetMode="External"/><Relationship Id="rId14" Type="http://schemas.openxmlformats.org/officeDocument/2006/relationships/hyperlink" Target="http://aces.nmsu.edu/pes/lowwaterplants/index.html" TargetMode="External"/><Relationship Id="rId15" Type="http://schemas.openxmlformats.org/officeDocument/2006/relationships/hyperlink" Target="http://wrrc.arizona.edu/sites/wrrc.arizona.edu/files/Landscaping%20and%20Water%20Conservation%20Guide-%20City%20of%20El%20Centro.pdf" TargetMode="External"/><Relationship Id="rId16" Type="http://schemas.openxmlformats.org/officeDocument/2006/relationships/hyperlink" Target="https://wrrc.arizona.edu/sites/wrrc.arizona.edu/files/Low%20Water%20Tree%20and%20Plant%20Guide%20Mohave%20County%20Bullhead%20City%20and%20Lake%20Havasu%20City.pdf" TargetMode="External"/><Relationship Id="rId17" Type="http://schemas.openxmlformats.org/officeDocument/2006/relationships/hyperlink" Target="https://wrrc.arizona.edu/sites/wrrc.arizona.edu/files/Low%20Water%20Tree%20and%20Plant%20Guide%20Mohave%20County%20Bullhead%20City%20and%20Lake%20Havasu%20City.pdf" TargetMode="External"/><Relationship Id="rId18" Type="http://schemas.openxmlformats.org/officeDocument/2006/relationships/hyperlink" Target="http://wrrc.arizona.edu/sites/wrrc.arizona.edu/files/City%20of%20Lancaster%20Landscape%20and%20Irrigation%20Design%20Standards.pdf" TargetMode="External"/><Relationship Id="rId19" Type="http://schemas.openxmlformats.org/officeDocument/2006/relationships/hyperlink" Target="http://wrrc.arizona.edu/sites/wrrc.arizona.edu/files/City%20of%20Palmdale%20Approved%20Plant%20and%20Tree%20List.PDF" TargetMode="External"/><Relationship Id="rId1" Type="http://schemas.openxmlformats.org/officeDocument/2006/relationships/hyperlink" Target="http://wrrc.arizona.edu/sites/wrrc.arizona.edu/files/SNRPC_Regional%20Plant%20List.pdf" TargetMode="External"/><Relationship Id="rId2" Type="http://schemas.openxmlformats.org/officeDocument/2006/relationships/hyperlink" Target="http://wrrc.arizona.edu/sites/wrrc.arizona.edu/files/SNWA%20Water%20Smart%20Landscapes%20Program%20Plant%20List.pdf" TargetMode="External"/><Relationship Id="rId3" Type="http://schemas.openxmlformats.org/officeDocument/2006/relationships/hyperlink" Target="http://www.azwater.gov/azdwr/WaterManagement/AMAs/LowWaterUsePlantList.htm" TargetMode="External"/><Relationship Id="rId4" Type="http://schemas.openxmlformats.org/officeDocument/2006/relationships/hyperlink" Target="http://wrrc.arizona.edu/sites/wrrc.arizona.edu/files/Landscaping%20and%20Water%20Conservation%20Guide-%20City%20of%20El%20Centro.pdf" TargetMode="External"/><Relationship Id="rId5" Type="http://schemas.openxmlformats.org/officeDocument/2006/relationships/hyperlink" Target="http://aggie-horticulture.tamu.edu/archives/parsons/publications/westtexas/wtexas.html" TargetMode="External"/><Relationship Id="rId6" Type="http://schemas.openxmlformats.org/officeDocument/2006/relationships/hyperlink" Target="http://wrrc.arizona.edu/sites/wrrc.arizona.edu/files/City%20of%20Flagstaff%20Landscape%20Plant%20List.pdf" TargetMode="External"/><Relationship Id="rId7" Type="http://schemas.openxmlformats.org/officeDocument/2006/relationships/hyperlink" Target="http://www.azwater.gov/azdwr/WaterManagement/AMAs/LowWaterUsePlantList.htm" TargetMode="External"/><Relationship Id="rId8" Type="http://schemas.openxmlformats.org/officeDocument/2006/relationships/hyperlink" Target="http://www.azwater.gov/azdwr/WaterManagement/AMAs/LowWaterUsePlantList.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K64"/>
  <sheetViews>
    <sheetView zoomScale="75" zoomScaleNormal="75" zoomScalePageLayoutView="75" workbookViewId="0">
      <selection activeCell="C7" sqref="C7:O7"/>
    </sheetView>
  </sheetViews>
  <sheetFormatPr baseColWidth="10" defaultColWidth="10.83203125" defaultRowHeight="15" x14ac:dyDescent="0"/>
  <cols>
    <col min="1" max="1" width="55" style="2" customWidth="1"/>
    <col min="2" max="2" width="29.1640625" style="26" customWidth="1"/>
    <col min="3" max="3" width="9.5" style="1" customWidth="1"/>
    <col min="4" max="4" width="10.1640625" style="1" customWidth="1"/>
    <col min="5" max="5" width="7.6640625" style="1" customWidth="1"/>
    <col min="6" max="6" width="7.83203125" style="1" customWidth="1"/>
    <col min="7" max="7" width="9.5" style="1" customWidth="1"/>
    <col min="8" max="8" width="9.83203125" style="1" customWidth="1"/>
    <col min="9" max="9" width="9.6640625" style="1" customWidth="1"/>
    <col min="10" max="10" width="9.83203125" style="1" customWidth="1"/>
    <col min="11" max="11" width="9.1640625" style="1" customWidth="1"/>
    <col min="12" max="12" width="10.5" style="1" customWidth="1"/>
    <col min="13" max="13" width="11" style="1" customWidth="1"/>
    <col min="14" max="14" width="9" style="1" customWidth="1"/>
    <col min="15" max="15" width="10.1640625" style="5" customWidth="1"/>
    <col min="16" max="16" width="42.83203125" style="30" customWidth="1"/>
    <col min="17" max="21" width="25" style="5" customWidth="1"/>
    <col min="22" max="22" width="7.6640625" style="5" customWidth="1"/>
    <col min="23" max="23" width="6.6640625" style="11" customWidth="1"/>
    <col min="24" max="24" width="6.33203125" style="11" customWidth="1"/>
    <col min="25" max="26" width="7.6640625" style="11" customWidth="1"/>
    <col min="27" max="27" width="9" style="11" customWidth="1"/>
    <col min="28" max="28" width="7.33203125" style="11" customWidth="1"/>
    <col min="29" max="29" width="6.1640625" style="49" customWidth="1"/>
    <col min="30" max="30" width="5.83203125" style="49" customWidth="1"/>
    <col min="31" max="531" width="10.83203125" style="49"/>
    <col min="532" max="16384" width="10.83203125" style="50"/>
  </cols>
  <sheetData>
    <row r="1" spans="1:531" ht="23.25">
      <c r="A1" s="76"/>
      <c r="B1" s="25"/>
      <c r="C1" s="6"/>
      <c r="D1" s="6"/>
      <c r="E1" s="6"/>
      <c r="F1" s="6"/>
      <c r="G1" s="6"/>
      <c r="H1" s="6"/>
      <c r="I1" s="6"/>
      <c r="J1" s="6"/>
      <c r="K1" s="6"/>
      <c r="L1" s="6"/>
      <c r="M1" s="6"/>
      <c r="N1" s="6"/>
      <c r="O1" s="13"/>
      <c r="P1" s="28"/>
      <c r="T1" s="11"/>
      <c r="U1" s="11"/>
      <c r="V1" s="11"/>
    </row>
    <row r="2" spans="1:531" ht="185" customHeight="1">
      <c r="A2" s="196" t="s">
        <v>125</v>
      </c>
      <c r="B2" s="197"/>
      <c r="C2" s="197"/>
      <c r="D2" s="197"/>
      <c r="E2" s="197"/>
      <c r="F2" s="197"/>
      <c r="G2" s="197"/>
      <c r="H2" s="197"/>
      <c r="I2" s="197"/>
      <c r="J2" s="197"/>
      <c r="K2" s="197"/>
      <c r="L2" s="198"/>
      <c r="M2" s="9"/>
      <c r="N2" s="9"/>
      <c r="O2" s="9"/>
      <c r="P2" s="193" t="s">
        <v>176</v>
      </c>
      <c r="Q2" s="194"/>
      <c r="R2" s="194"/>
      <c r="S2" s="194"/>
      <c r="T2" s="195"/>
      <c r="U2" s="11"/>
      <c r="V2" s="11"/>
    </row>
    <row r="3" spans="1:531" s="49" customFormat="1" ht="20" customHeight="1">
      <c r="A3" s="204"/>
      <c r="B3" s="205"/>
      <c r="C3" s="205"/>
      <c r="D3" s="205"/>
      <c r="E3" s="205"/>
      <c r="F3" s="205"/>
      <c r="G3" s="205"/>
      <c r="H3" s="205"/>
      <c r="I3" s="205"/>
      <c r="J3" s="205"/>
      <c r="K3" s="205"/>
      <c r="L3" s="205"/>
      <c r="M3" s="205"/>
      <c r="N3" s="205"/>
      <c r="O3" s="206"/>
      <c r="P3" s="29"/>
      <c r="Q3" s="5"/>
      <c r="R3" s="5"/>
      <c r="S3" s="5"/>
      <c r="T3" s="11"/>
      <c r="U3" s="11"/>
      <c r="V3" s="11"/>
      <c r="W3" s="11"/>
      <c r="X3" s="11"/>
      <c r="Y3" s="11"/>
      <c r="Z3" s="11"/>
      <c r="AA3" s="11"/>
      <c r="AB3" s="11"/>
    </row>
    <row r="5" spans="1:531" ht="95" customHeight="1">
      <c r="A5" s="193" t="s">
        <v>175</v>
      </c>
      <c r="B5" s="194"/>
      <c r="C5" s="194"/>
      <c r="D5" s="194"/>
      <c r="E5" s="194"/>
      <c r="F5" s="194"/>
      <c r="G5" s="194"/>
      <c r="H5" s="194"/>
      <c r="I5" s="194"/>
      <c r="J5" s="194"/>
      <c r="K5" s="194"/>
      <c r="L5" s="194"/>
      <c r="M5" s="194"/>
      <c r="N5" s="194"/>
      <c r="O5" s="195"/>
    </row>
    <row r="6" spans="1:531" s="51" customFormat="1" ht="15.75">
      <c r="A6" s="67"/>
      <c r="B6" s="67"/>
      <c r="C6" s="68" t="s">
        <v>7</v>
      </c>
      <c r="D6" s="69" t="s">
        <v>8</v>
      </c>
      <c r="E6" s="69" t="s">
        <v>9</v>
      </c>
      <c r="F6" s="69" t="s">
        <v>10</v>
      </c>
      <c r="G6" s="69" t="s">
        <v>11</v>
      </c>
      <c r="H6" s="70" t="s">
        <v>12</v>
      </c>
      <c r="I6" s="70" t="s">
        <v>13</v>
      </c>
      <c r="J6" s="70" t="s">
        <v>14</v>
      </c>
      <c r="K6" s="70" t="s">
        <v>15</v>
      </c>
      <c r="L6" s="70" t="s">
        <v>16</v>
      </c>
      <c r="M6" s="70" t="s">
        <v>17</v>
      </c>
      <c r="N6" s="70" t="s">
        <v>18</v>
      </c>
      <c r="O6" s="70" t="s">
        <v>0</v>
      </c>
      <c r="P6" s="30"/>
      <c r="Q6" s="5"/>
      <c r="R6" s="4"/>
      <c r="S6" s="5"/>
      <c r="T6" s="5"/>
      <c r="U6" s="5"/>
      <c r="V6" s="11"/>
      <c r="W6" s="11"/>
      <c r="X6" s="11"/>
      <c r="Y6" s="11"/>
      <c r="Z6" s="11"/>
      <c r="AA6" s="11"/>
      <c r="AB6" s="11"/>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c r="IW6" s="49"/>
      <c r="IX6" s="49"/>
      <c r="IY6" s="49"/>
      <c r="IZ6" s="49"/>
      <c r="JA6" s="49"/>
      <c r="JB6" s="49"/>
      <c r="JC6" s="49"/>
      <c r="JD6" s="49"/>
      <c r="JE6" s="49"/>
      <c r="JF6" s="49"/>
      <c r="JG6" s="49"/>
      <c r="JH6" s="49"/>
      <c r="JI6" s="49"/>
      <c r="JJ6" s="49"/>
      <c r="JK6" s="49"/>
      <c r="JL6" s="49"/>
      <c r="JM6" s="49"/>
      <c r="JN6" s="49"/>
      <c r="JO6" s="49"/>
      <c r="JP6" s="49"/>
      <c r="JQ6" s="49"/>
      <c r="JR6" s="49"/>
      <c r="JS6" s="49"/>
      <c r="JT6" s="49"/>
      <c r="JU6" s="49"/>
      <c r="JV6" s="49"/>
      <c r="JW6" s="49"/>
      <c r="JX6" s="49"/>
      <c r="JY6" s="49"/>
      <c r="JZ6" s="49"/>
      <c r="KA6" s="49"/>
      <c r="KB6" s="49"/>
      <c r="KC6" s="49"/>
      <c r="KD6" s="49"/>
      <c r="KE6" s="49"/>
      <c r="KF6" s="49"/>
      <c r="KG6" s="49"/>
      <c r="KH6" s="49"/>
      <c r="KI6" s="49"/>
      <c r="KJ6" s="49"/>
      <c r="KK6" s="49"/>
      <c r="KL6" s="49"/>
      <c r="KM6" s="49"/>
      <c r="KN6" s="49"/>
      <c r="KO6" s="49"/>
      <c r="KP6" s="49"/>
      <c r="KQ6" s="49"/>
      <c r="KR6" s="49"/>
      <c r="KS6" s="49"/>
      <c r="KT6" s="49"/>
      <c r="KU6" s="49"/>
      <c r="KV6" s="49"/>
      <c r="KW6" s="49"/>
      <c r="KX6" s="49"/>
      <c r="KY6" s="49"/>
      <c r="KZ6" s="49"/>
      <c r="LA6" s="49"/>
      <c r="LB6" s="49"/>
      <c r="LC6" s="49"/>
      <c r="LD6" s="49"/>
      <c r="LE6" s="49"/>
      <c r="LF6" s="49"/>
      <c r="LG6" s="49"/>
      <c r="LH6" s="49"/>
      <c r="LI6" s="49"/>
      <c r="LJ6" s="49"/>
      <c r="LK6" s="49"/>
      <c r="LL6" s="49"/>
      <c r="LM6" s="49"/>
      <c r="LN6" s="49"/>
      <c r="LO6" s="49"/>
      <c r="LP6" s="49"/>
      <c r="LQ6" s="49"/>
      <c r="LR6" s="49"/>
      <c r="LS6" s="49"/>
      <c r="LT6" s="49"/>
      <c r="LU6" s="49"/>
      <c r="LV6" s="49"/>
      <c r="LW6" s="49"/>
      <c r="LX6" s="49"/>
      <c r="LY6" s="49"/>
      <c r="LZ6" s="49"/>
      <c r="MA6" s="49"/>
      <c r="MB6" s="49"/>
      <c r="MC6" s="49"/>
      <c r="MD6" s="49"/>
      <c r="ME6" s="49"/>
      <c r="MF6" s="49"/>
      <c r="MG6" s="49"/>
      <c r="MH6" s="49"/>
      <c r="MI6" s="49"/>
      <c r="MJ6" s="49"/>
      <c r="MK6" s="49"/>
      <c r="ML6" s="49"/>
      <c r="MM6" s="49"/>
      <c r="MN6" s="49"/>
      <c r="MO6" s="49"/>
      <c r="MP6" s="49"/>
      <c r="MQ6" s="49"/>
      <c r="MR6" s="49"/>
      <c r="MS6" s="49"/>
      <c r="MT6" s="49"/>
      <c r="MU6" s="49"/>
      <c r="MV6" s="49"/>
      <c r="MW6" s="49"/>
      <c r="MX6" s="49"/>
      <c r="MY6" s="49"/>
      <c r="MZ6" s="49"/>
      <c r="NA6" s="49"/>
      <c r="NB6" s="49"/>
      <c r="NC6" s="49"/>
      <c r="ND6" s="49"/>
      <c r="NE6" s="49"/>
      <c r="NF6" s="49"/>
      <c r="NG6" s="49"/>
      <c r="NH6" s="49"/>
      <c r="NI6" s="49"/>
      <c r="NJ6" s="49"/>
      <c r="NK6" s="49"/>
      <c r="NL6" s="49"/>
      <c r="NM6" s="49"/>
      <c r="NN6" s="49"/>
      <c r="NO6" s="49"/>
      <c r="NP6" s="49"/>
      <c r="NQ6" s="49"/>
      <c r="NR6" s="49"/>
      <c r="NS6" s="49"/>
      <c r="NT6" s="49"/>
      <c r="NU6" s="49"/>
      <c r="NV6" s="49"/>
      <c r="NW6" s="49"/>
      <c r="NX6" s="49"/>
      <c r="NY6" s="49"/>
      <c r="NZ6" s="49"/>
      <c r="OA6" s="49"/>
      <c r="OB6" s="49"/>
      <c r="OC6" s="49"/>
      <c r="OD6" s="49"/>
      <c r="OE6" s="49"/>
      <c r="OF6" s="49"/>
      <c r="OG6" s="49"/>
      <c r="OH6" s="49"/>
      <c r="OI6" s="49"/>
      <c r="OJ6" s="49"/>
      <c r="OK6" s="49"/>
      <c r="OL6" s="49"/>
      <c r="OM6" s="49"/>
      <c r="ON6" s="49"/>
      <c r="OO6" s="49"/>
      <c r="OP6" s="49"/>
      <c r="OQ6" s="49"/>
      <c r="OR6" s="49"/>
      <c r="OS6" s="49"/>
      <c r="OT6" s="49"/>
      <c r="OU6" s="49"/>
      <c r="OV6" s="49"/>
      <c r="OW6" s="49"/>
      <c r="OX6" s="49"/>
      <c r="OY6" s="49"/>
      <c r="OZ6" s="49"/>
      <c r="PA6" s="49"/>
      <c r="PB6" s="49"/>
      <c r="PC6" s="49"/>
      <c r="PD6" s="49"/>
      <c r="PE6" s="49"/>
      <c r="PF6" s="49"/>
      <c r="PG6" s="49"/>
      <c r="PH6" s="49"/>
      <c r="PI6" s="49"/>
      <c r="PJ6" s="49"/>
      <c r="PK6" s="49"/>
      <c r="PL6" s="49"/>
      <c r="PM6" s="49"/>
      <c r="PN6" s="49"/>
      <c r="PO6" s="49"/>
      <c r="PP6" s="49"/>
      <c r="PQ6" s="49"/>
      <c r="PR6" s="49"/>
      <c r="PS6" s="49"/>
      <c r="PT6" s="49"/>
      <c r="PU6" s="49"/>
      <c r="PV6" s="49"/>
      <c r="PW6" s="49"/>
      <c r="PX6" s="49"/>
      <c r="PY6" s="49"/>
      <c r="PZ6" s="49"/>
      <c r="QA6" s="49"/>
      <c r="QB6" s="49"/>
      <c r="QC6" s="49"/>
      <c r="QD6" s="49"/>
      <c r="QE6" s="49"/>
      <c r="QF6" s="49"/>
      <c r="QG6" s="49"/>
      <c r="QH6" s="49"/>
      <c r="QI6" s="49"/>
      <c r="QJ6" s="49"/>
      <c r="QK6" s="49"/>
      <c r="QL6" s="49"/>
      <c r="QM6" s="49"/>
      <c r="QN6" s="49"/>
      <c r="QO6" s="49"/>
      <c r="QP6" s="49"/>
      <c r="QQ6" s="49"/>
      <c r="QR6" s="49"/>
      <c r="QS6" s="49"/>
      <c r="QT6" s="49"/>
      <c r="QU6" s="49"/>
      <c r="QV6" s="49"/>
      <c r="QW6" s="49"/>
      <c r="QX6" s="49"/>
      <c r="QY6" s="49"/>
      <c r="QZ6" s="49"/>
      <c r="RA6" s="49"/>
      <c r="RB6" s="49"/>
      <c r="RC6" s="49"/>
      <c r="RD6" s="49"/>
      <c r="RE6" s="49"/>
      <c r="RF6" s="49"/>
      <c r="RG6" s="49"/>
      <c r="RH6" s="49"/>
      <c r="RI6" s="49"/>
      <c r="RJ6" s="49"/>
      <c r="RK6" s="49"/>
      <c r="RL6" s="49"/>
      <c r="RM6" s="49"/>
      <c r="RN6" s="49"/>
      <c r="RO6" s="49"/>
      <c r="RP6" s="49"/>
      <c r="RQ6" s="49"/>
      <c r="RR6" s="49"/>
      <c r="RS6" s="49"/>
      <c r="RT6" s="49"/>
      <c r="RU6" s="49"/>
      <c r="RV6" s="49"/>
      <c r="RW6" s="49"/>
      <c r="RX6" s="49"/>
      <c r="RY6" s="49"/>
      <c r="RZ6" s="49"/>
      <c r="SA6" s="49"/>
      <c r="SB6" s="49"/>
      <c r="SC6" s="49"/>
      <c r="SD6" s="49"/>
      <c r="SE6" s="49"/>
      <c r="SF6" s="49"/>
      <c r="SG6" s="49"/>
      <c r="SH6" s="49"/>
      <c r="SI6" s="49"/>
      <c r="SJ6" s="49"/>
      <c r="SK6" s="49"/>
      <c r="SL6" s="49"/>
      <c r="SM6" s="49"/>
      <c r="SN6" s="49"/>
      <c r="SO6" s="49"/>
      <c r="SP6" s="49"/>
      <c r="SQ6" s="49"/>
      <c r="SR6" s="49"/>
      <c r="SS6" s="49"/>
      <c r="ST6" s="49"/>
      <c r="SU6" s="49"/>
      <c r="SV6" s="49"/>
      <c r="SW6" s="49"/>
      <c r="SX6" s="49"/>
      <c r="SY6" s="49"/>
      <c r="SZ6" s="49"/>
      <c r="TA6" s="49"/>
      <c r="TB6" s="49"/>
      <c r="TC6" s="49"/>
      <c r="TD6" s="49"/>
      <c r="TE6" s="49"/>
      <c r="TF6" s="49"/>
      <c r="TG6" s="49"/>
      <c r="TH6" s="49"/>
      <c r="TI6" s="49"/>
      <c r="TJ6" s="49"/>
      <c r="TK6" s="49"/>
    </row>
    <row r="7" spans="1:531" s="51" customFormat="1" ht="67" customHeight="1">
      <c r="A7" s="67" t="s">
        <v>163</v>
      </c>
      <c r="B7" s="71" t="s">
        <v>124</v>
      </c>
      <c r="C7" s="89">
        <v>0</v>
      </c>
      <c r="D7" s="90">
        <v>0</v>
      </c>
      <c r="E7" s="90">
        <v>0</v>
      </c>
      <c r="F7" s="90">
        <v>0</v>
      </c>
      <c r="G7" s="90">
        <v>0</v>
      </c>
      <c r="H7" s="91">
        <v>0</v>
      </c>
      <c r="I7" s="92">
        <v>0</v>
      </c>
      <c r="J7" s="92">
        <v>0</v>
      </c>
      <c r="K7" s="92">
        <v>0</v>
      </c>
      <c r="L7" s="92">
        <v>0</v>
      </c>
      <c r="M7" s="92">
        <v>0</v>
      </c>
      <c r="N7" s="92">
        <v>0</v>
      </c>
      <c r="O7" s="72">
        <f>SUM(C7:N7)</f>
        <v>0</v>
      </c>
      <c r="P7" s="30"/>
      <c r="Q7" s="5"/>
      <c r="R7" s="4"/>
      <c r="S7" s="5"/>
      <c r="T7" s="5"/>
      <c r="U7" s="5"/>
      <c r="V7" s="11"/>
      <c r="W7" s="11"/>
      <c r="X7" s="11"/>
      <c r="Y7" s="11"/>
      <c r="Z7" s="11"/>
      <c r="AA7" s="11"/>
      <c r="AB7" s="11"/>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c r="IW7" s="49"/>
      <c r="IX7" s="49"/>
      <c r="IY7" s="49"/>
      <c r="IZ7" s="49"/>
      <c r="JA7" s="49"/>
      <c r="JB7" s="49"/>
      <c r="JC7" s="49"/>
      <c r="JD7" s="49"/>
      <c r="JE7" s="49"/>
      <c r="JF7" s="49"/>
      <c r="JG7" s="49"/>
      <c r="JH7" s="49"/>
      <c r="JI7" s="49"/>
      <c r="JJ7" s="49"/>
      <c r="JK7" s="49"/>
      <c r="JL7" s="49"/>
      <c r="JM7" s="49"/>
      <c r="JN7" s="49"/>
      <c r="JO7" s="49"/>
      <c r="JP7" s="49"/>
      <c r="JQ7" s="49"/>
      <c r="JR7" s="49"/>
      <c r="JS7" s="49"/>
      <c r="JT7" s="49"/>
      <c r="JU7" s="49"/>
      <c r="JV7" s="49"/>
      <c r="JW7" s="49"/>
      <c r="JX7" s="49"/>
      <c r="JY7" s="49"/>
      <c r="JZ7" s="49"/>
      <c r="KA7" s="49"/>
      <c r="KB7" s="49"/>
      <c r="KC7" s="49"/>
      <c r="KD7" s="49"/>
      <c r="KE7" s="49"/>
      <c r="KF7" s="49"/>
      <c r="KG7" s="49"/>
      <c r="KH7" s="49"/>
      <c r="KI7" s="49"/>
      <c r="KJ7" s="49"/>
      <c r="KK7" s="49"/>
      <c r="KL7" s="49"/>
      <c r="KM7" s="49"/>
      <c r="KN7" s="49"/>
      <c r="KO7" s="49"/>
      <c r="KP7" s="49"/>
      <c r="KQ7" s="49"/>
      <c r="KR7" s="49"/>
      <c r="KS7" s="49"/>
      <c r="KT7" s="49"/>
      <c r="KU7" s="49"/>
      <c r="KV7" s="49"/>
      <c r="KW7" s="49"/>
      <c r="KX7" s="49"/>
      <c r="KY7" s="49"/>
      <c r="KZ7" s="49"/>
      <c r="LA7" s="49"/>
      <c r="LB7" s="49"/>
      <c r="LC7" s="49"/>
      <c r="LD7" s="49"/>
      <c r="LE7" s="49"/>
      <c r="LF7" s="49"/>
      <c r="LG7" s="49"/>
      <c r="LH7" s="49"/>
      <c r="LI7" s="49"/>
      <c r="LJ7" s="49"/>
      <c r="LK7" s="49"/>
      <c r="LL7" s="49"/>
      <c r="LM7" s="49"/>
      <c r="LN7" s="49"/>
      <c r="LO7" s="49"/>
      <c r="LP7" s="49"/>
      <c r="LQ7" s="49"/>
      <c r="LR7" s="49"/>
      <c r="LS7" s="49"/>
      <c r="LT7" s="49"/>
      <c r="LU7" s="49"/>
      <c r="LV7" s="49"/>
      <c r="LW7" s="49"/>
      <c r="LX7" s="49"/>
      <c r="LY7" s="49"/>
      <c r="LZ7" s="49"/>
      <c r="MA7" s="49"/>
      <c r="MB7" s="49"/>
      <c r="MC7" s="49"/>
      <c r="MD7" s="49"/>
      <c r="ME7" s="49"/>
      <c r="MF7" s="49"/>
      <c r="MG7" s="49"/>
      <c r="MH7" s="49"/>
      <c r="MI7" s="49"/>
      <c r="MJ7" s="49"/>
      <c r="MK7" s="49"/>
      <c r="ML7" s="49"/>
      <c r="MM7" s="49"/>
      <c r="MN7" s="49"/>
      <c r="MO7" s="49"/>
      <c r="MP7" s="49"/>
      <c r="MQ7" s="49"/>
      <c r="MR7" s="49"/>
      <c r="MS7" s="49"/>
      <c r="MT7" s="49"/>
      <c r="MU7" s="49"/>
      <c r="MV7" s="49"/>
      <c r="MW7" s="49"/>
      <c r="MX7" s="49"/>
      <c r="MY7" s="49"/>
      <c r="MZ7" s="49"/>
      <c r="NA7" s="49"/>
      <c r="NB7" s="49"/>
      <c r="NC7" s="49"/>
      <c r="ND7" s="49"/>
      <c r="NE7" s="49"/>
      <c r="NF7" s="49"/>
      <c r="NG7" s="49"/>
      <c r="NH7" s="49"/>
      <c r="NI7" s="49"/>
      <c r="NJ7" s="49"/>
      <c r="NK7" s="49"/>
      <c r="NL7" s="49"/>
      <c r="NM7" s="49"/>
      <c r="NN7" s="49"/>
      <c r="NO7" s="49"/>
      <c r="NP7" s="49"/>
      <c r="NQ7" s="49"/>
      <c r="NR7" s="49"/>
      <c r="NS7" s="49"/>
      <c r="NT7" s="49"/>
      <c r="NU7" s="49"/>
      <c r="NV7" s="49"/>
      <c r="NW7" s="49"/>
      <c r="NX7" s="49"/>
      <c r="NY7" s="49"/>
      <c r="NZ7" s="49"/>
      <c r="OA7" s="49"/>
      <c r="OB7" s="49"/>
      <c r="OC7" s="49"/>
      <c r="OD7" s="49"/>
      <c r="OE7" s="49"/>
      <c r="OF7" s="49"/>
      <c r="OG7" s="49"/>
      <c r="OH7" s="49"/>
      <c r="OI7" s="49"/>
      <c r="OJ7" s="49"/>
      <c r="OK7" s="49"/>
      <c r="OL7" s="49"/>
      <c r="OM7" s="49"/>
      <c r="ON7" s="49"/>
      <c r="OO7" s="49"/>
      <c r="OP7" s="49"/>
      <c r="OQ7" s="49"/>
      <c r="OR7" s="49"/>
      <c r="OS7" s="49"/>
      <c r="OT7" s="49"/>
      <c r="OU7" s="49"/>
      <c r="OV7" s="49"/>
      <c r="OW7" s="49"/>
      <c r="OX7" s="49"/>
      <c r="OY7" s="49"/>
      <c r="OZ7" s="49"/>
      <c r="PA7" s="49"/>
      <c r="PB7" s="49"/>
      <c r="PC7" s="49"/>
      <c r="PD7" s="49"/>
      <c r="PE7" s="49"/>
      <c r="PF7" s="49"/>
      <c r="PG7" s="49"/>
      <c r="PH7" s="49"/>
      <c r="PI7" s="49"/>
      <c r="PJ7" s="49"/>
      <c r="PK7" s="49"/>
      <c r="PL7" s="49"/>
      <c r="PM7" s="49"/>
      <c r="PN7" s="49"/>
      <c r="PO7" s="49"/>
      <c r="PP7" s="49"/>
      <c r="PQ7" s="49"/>
      <c r="PR7" s="49"/>
      <c r="PS7" s="49"/>
      <c r="PT7" s="49"/>
      <c r="PU7" s="49"/>
      <c r="PV7" s="49"/>
      <c r="PW7" s="49"/>
      <c r="PX7" s="49"/>
      <c r="PY7" s="49"/>
      <c r="PZ7" s="49"/>
      <c r="QA7" s="49"/>
      <c r="QB7" s="49"/>
      <c r="QC7" s="49"/>
      <c r="QD7" s="49"/>
      <c r="QE7" s="49"/>
      <c r="QF7" s="49"/>
      <c r="QG7" s="49"/>
      <c r="QH7" s="49"/>
      <c r="QI7" s="49"/>
      <c r="QJ7" s="49"/>
      <c r="QK7" s="49"/>
      <c r="QL7" s="49"/>
      <c r="QM7" s="49"/>
      <c r="QN7" s="49"/>
      <c r="QO7" s="49"/>
      <c r="QP7" s="49"/>
      <c r="QQ7" s="49"/>
      <c r="QR7" s="49"/>
      <c r="QS7" s="49"/>
      <c r="QT7" s="49"/>
      <c r="QU7" s="49"/>
      <c r="QV7" s="49"/>
      <c r="QW7" s="49"/>
      <c r="QX7" s="49"/>
      <c r="QY7" s="49"/>
      <c r="QZ7" s="49"/>
      <c r="RA7" s="49"/>
      <c r="RB7" s="49"/>
      <c r="RC7" s="49"/>
      <c r="RD7" s="49"/>
      <c r="RE7" s="49"/>
      <c r="RF7" s="49"/>
      <c r="RG7" s="49"/>
      <c r="RH7" s="49"/>
      <c r="RI7" s="49"/>
      <c r="RJ7" s="49"/>
      <c r="RK7" s="49"/>
      <c r="RL7" s="49"/>
      <c r="RM7" s="49"/>
      <c r="RN7" s="49"/>
      <c r="RO7" s="49"/>
      <c r="RP7" s="49"/>
      <c r="RQ7" s="49"/>
      <c r="RR7" s="49"/>
      <c r="RS7" s="49"/>
      <c r="RT7" s="49"/>
      <c r="RU7" s="49"/>
      <c r="RV7" s="49"/>
      <c r="RW7" s="49"/>
      <c r="RX7" s="49"/>
      <c r="RY7" s="49"/>
      <c r="RZ7" s="49"/>
      <c r="SA7" s="49"/>
      <c r="SB7" s="49"/>
      <c r="SC7" s="49"/>
      <c r="SD7" s="49"/>
      <c r="SE7" s="49"/>
      <c r="SF7" s="49"/>
      <c r="SG7" s="49"/>
      <c r="SH7" s="49"/>
      <c r="SI7" s="49"/>
      <c r="SJ7" s="49"/>
      <c r="SK7" s="49"/>
      <c r="SL7" s="49"/>
      <c r="SM7" s="49"/>
      <c r="SN7" s="49"/>
      <c r="SO7" s="49"/>
      <c r="SP7" s="49"/>
      <c r="SQ7" s="49"/>
      <c r="SR7" s="49"/>
      <c r="SS7" s="49"/>
      <c r="ST7" s="49"/>
      <c r="SU7" s="49"/>
      <c r="SV7" s="49"/>
      <c r="SW7" s="49"/>
      <c r="SX7" s="49"/>
      <c r="SY7" s="49"/>
      <c r="SZ7" s="49"/>
      <c r="TA7" s="49"/>
      <c r="TB7" s="49"/>
      <c r="TC7" s="49"/>
      <c r="TD7" s="49"/>
      <c r="TE7" s="49"/>
      <c r="TF7" s="49"/>
      <c r="TG7" s="49"/>
      <c r="TH7" s="49"/>
      <c r="TI7" s="49"/>
      <c r="TJ7" s="49"/>
      <c r="TK7" s="49"/>
    </row>
    <row r="8" spans="1:531" s="51" customFormat="1" ht="108" customHeight="1">
      <c r="A8" s="67" t="s">
        <v>164</v>
      </c>
      <c r="B8" s="65" t="s">
        <v>123</v>
      </c>
      <c r="C8" s="73">
        <v>0</v>
      </c>
      <c r="D8" s="74">
        <f>C8</f>
        <v>0</v>
      </c>
      <c r="E8" s="74">
        <f>C8</f>
        <v>0</v>
      </c>
      <c r="F8" s="74">
        <f>C8</f>
        <v>0</v>
      </c>
      <c r="G8" s="74">
        <f>C8</f>
        <v>0</v>
      </c>
      <c r="H8" s="74">
        <f>C8</f>
        <v>0</v>
      </c>
      <c r="I8" s="74">
        <f>C8</f>
        <v>0</v>
      </c>
      <c r="J8" s="74">
        <f>C8</f>
        <v>0</v>
      </c>
      <c r="K8" s="74">
        <f>C8</f>
        <v>0</v>
      </c>
      <c r="L8" s="74">
        <f>C8</f>
        <v>0</v>
      </c>
      <c r="M8" s="74">
        <f>C8</f>
        <v>0</v>
      </c>
      <c r="N8" s="74">
        <f>C8</f>
        <v>0</v>
      </c>
      <c r="O8" s="66" t="s">
        <v>3</v>
      </c>
      <c r="P8" s="30"/>
      <c r="Q8" s="5"/>
      <c r="R8" s="4"/>
      <c r="S8" s="5"/>
      <c r="T8" s="5"/>
      <c r="U8" s="5"/>
      <c r="V8" s="11"/>
      <c r="W8" s="11"/>
      <c r="X8" s="11"/>
      <c r="Y8" s="11"/>
      <c r="Z8" s="11"/>
      <c r="AA8" s="11"/>
      <c r="AB8" s="11"/>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c r="IW8" s="49"/>
      <c r="IX8" s="49"/>
      <c r="IY8" s="49"/>
      <c r="IZ8" s="49"/>
      <c r="JA8" s="49"/>
      <c r="JB8" s="49"/>
      <c r="JC8" s="49"/>
      <c r="JD8" s="49"/>
      <c r="JE8" s="49"/>
      <c r="JF8" s="49"/>
      <c r="JG8" s="49"/>
      <c r="JH8" s="49"/>
      <c r="JI8" s="49"/>
      <c r="JJ8" s="49"/>
      <c r="JK8" s="49"/>
      <c r="JL8" s="49"/>
      <c r="JM8" s="49"/>
      <c r="JN8" s="49"/>
      <c r="JO8" s="49"/>
      <c r="JP8" s="49"/>
      <c r="JQ8" s="49"/>
      <c r="JR8" s="49"/>
      <c r="JS8" s="49"/>
      <c r="JT8" s="49"/>
      <c r="JU8" s="49"/>
      <c r="JV8" s="49"/>
      <c r="JW8" s="49"/>
      <c r="JX8" s="49"/>
      <c r="JY8" s="49"/>
      <c r="JZ8" s="49"/>
      <c r="KA8" s="49"/>
      <c r="KB8" s="49"/>
      <c r="KC8" s="49"/>
      <c r="KD8" s="49"/>
      <c r="KE8" s="49"/>
      <c r="KF8" s="49"/>
      <c r="KG8" s="49"/>
      <c r="KH8" s="49"/>
      <c r="KI8" s="49"/>
      <c r="KJ8" s="49"/>
      <c r="KK8" s="49"/>
      <c r="KL8" s="49"/>
      <c r="KM8" s="49"/>
      <c r="KN8" s="49"/>
      <c r="KO8" s="49"/>
      <c r="KP8" s="49"/>
      <c r="KQ8" s="49"/>
      <c r="KR8" s="49"/>
      <c r="KS8" s="49"/>
      <c r="KT8" s="49"/>
      <c r="KU8" s="49"/>
      <c r="KV8" s="49"/>
      <c r="KW8" s="49"/>
      <c r="KX8" s="49"/>
      <c r="KY8" s="49"/>
      <c r="KZ8" s="49"/>
      <c r="LA8" s="49"/>
      <c r="LB8" s="49"/>
      <c r="LC8" s="49"/>
      <c r="LD8" s="49"/>
      <c r="LE8" s="49"/>
      <c r="LF8" s="49"/>
      <c r="LG8" s="49"/>
      <c r="LH8" s="49"/>
      <c r="LI8" s="49"/>
      <c r="LJ8" s="49"/>
      <c r="LK8" s="49"/>
      <c r="LL8" s="49"/>
      <c r="LM8" s="49"/>
      <c r="LN8" s="49"/>
      <c r="LO8" s="49"/>
      <c r="LP8" s="49"/>
      <c r="LQ8" s="49"/>
      <c r="LR8" s="49"/>
      <c r="LS8" s="49"/>
      <c r="LT8" s="49"/>
      <c r="LU8" s="49"/>
      <c r="LV8" s="49"/>
      <c r="LW8" s="49"/>
      <c r="LX8" s="49"/>
      <c r="LY8" s="49"/>
      <c r="LZ8" s="49"/>
      <c r="MA8" s="49"/>
      <c r="MB8" s="49"/>
      <c r="MC8" s="49"/>
      <c r="MD8" s="49"/>
      <c r="ME8" s="49"/>
      <c r="MF8" s="49"/>
      <c r="MG8" s="49"/>
      <c r="MH8" s="49"/>
      <c r="MI8" s="49"/>
      <c r="MJ8" s="49"/>
      <c r="MK8" s="49"/>
      <c r="ML8" s="49"/>
      <c r="MM8" s="49"/>
      <c r="MN8" s="49"/>
      <c r="MO8" s="49"/>
      <c r="MP8" s="49"/>
      <c r="MQ8" s="49"/>
      <c r="MR8" s="49"/>
      <c r="MS8" s="49"/>
      <c r="MT8" s="49"/>
      <c r="MU8" s="49"/>
      <c r="MV8" s="49"/>
      <c r="MW8" s="49"/>
      <c r="MX8" s="49"/>
      <c r="MY8" s="49"/>
      <c r="MZ8" s="49"/>
      <c r="NA8" s="49"/>
      <c r="NB8" s="49"/>
      <c r="NC8" s="49"/>
      <c r="ND8" s="49"/>
      <c r="NE8" s="49"/>
      <c r="NF8" s="49"/>
      <c r="NG8" s="49"/>
      <c r="NH8" s="49"/>
      <c r="NI8" s="49"/>
      <c r="NJ8" s="49"/>
      <c r="NK8" s="49"/>
      <c r="NL8" s="49"/>
      <c r="NM8" s="49"/>
      <c r="NN8" s="49"/>
      <c r="NO8" s="49"/>
      <c r="NP8" s="49"/>
      <c r="NQ8" s="49"/>
      <c r="NR8" s="49"/>
      <c r="NS8" s="49"/>
      <c r="NT8" s="49"/>
      <c r="NU8" s="49"/>
      <c r="NV8" s="49"/>
      <c r="NW8" s="49"/>
      <c r="NX8" s="49"/>
      <c r="NY8" s="49"/>
      <c r="NZ8" s="49"/>
      <c r="OA8" s="49"/>
      <c r="OB8" s="49"/>
      <c r="OC8" s="49"/>
      <c r="OD8" s="49"/>
      <c r="OE8" s="49"/>
      <c r="OF8" s="49"/>
      <c r="OG8" s="49"/>
      <c r="OH8" s="49"/>
      <c r="OI8" s="49"/>
      <c r="OJ8" s="49"/>
      <c r="OK8" s="49"/>
      <c r="OL8" s="49"/>
      <c r="OM8" s="49"/>
      <c r="ON8" s="49"/>
      <c r="OO8" s="49"/>
      <c r="OP8" s="49"/>
      <c r="OQ8" s="49"/>
      <c r="OR8" s="49"/>
      <c r="OS8" s="49"/>
      <c r="OT8" s="49"/>
      <c r="OU8" s="49"/>
      <c r="OV8" s="49"/>
      <c r="OW8" s="49"/>
      <c r="OX8" s="49"/>
      <c r="OY8" s="49"/>
      <c r="OZ8" s="49"/>
      <c r="PA8" s="49"/>
      <c r="PB8" s="49"/>
      <c r="PC8" s="49"/>
      <c r="PD8" s="49"/>
      <c r="PE8" s="49"/>
      <c r="PF8" s="49"/>
      <c r="PG8" s="49"/>
      <c r="PH8" s="49"/>
      <c r="PI8" s="49"/>
      <c r="PJ8" s="49"/>
      <c r="PK8" s="49"/>
      <c r="PL8" s="49"/>
      <c r="PM8" s="49"/>
      <c r="PN8" s="49"/>
      <c r="PO8" s="49"/>
      <c r="PP8" s="49"/>
      <c r="PQ8" s="49"/>
      <c r="PR8" s="49"/>
      <c r="PS8" s="49"/>
      <c r="PT8" s="49"/>
      <c r="PU8" s="49"/>
      <c r="PV8" s="49"/>
      <c r="PW8" s="49"/>
      <c r="PX8" s="49"/>
      <c r="PY8" s="49"/>
      <c r="PZ8" s="49"/>
      <c r="QA8" s="49"/>
      <c r="QB8" s="49"/>
      <c r="QC8" s="49"/>
      <c r="QD8" s="49"/>
      <c r="QE8" s="49"/>
      <c r="QF8" s="49"/>
      <c r="QG8" s="49"/>
      <c r="QH8" s="49"/>
      <c r="QI8" s="49"/>
      <c r="QJ8" s="49"/>
      <c r="QK8" s="49"/>
      <c r="QL8" s="49"/>
      <c r="QM8" s="49"/>
      <c r="QN8" s="49"/>
      <c r="QO8" s="49"/>
      <c r="QP8" s="49"/>
      <c r="QQ8" s="49"/>
      <c r="QR8" s="49"/>
      <c r="QS8" s="49"/>
      <c r="QT8" s="49"/>
      <c r="QU8" s="49"/>
      <c r="QV8" s="49"/>
      <c r="QW8" s="49"/>
      <c r="QX8" s="49"/>
      <c r="QY8" s="49"/>
      <c r="QZ8" s="49"/>
      <c r="RA8" s="49"/>
      <c r="RB8" s="49"/>
      <c r="RC8" s="49"/>
      <c r="RD8" s="49"/>
      <c r="RE8" s="49"/>
      <c r="RF8" s="49"/>
      <c r="RG8" s="49"/>
      <c r="RH8" s="49"/>
      <c r="RI8" s="49"/>
      <c r="RJ8" s="49"/>
      <c r="RK8" s="49"/>
      <c r="RL8" s="49"/>
      <c r="RM8" s="49"/>
      <c r="RN8" s="49"/>
      <c r="RO8" s="49"/>
      <c r="RP8" s="49"/>
      <c r="RQ8" s="49"/>
      <c r="RR8" s="49"/>
      <c r="RS8" s="49"/>
      <c r="RT8" s="49"/>
      <c r="RU8" s="49"/>
      <c r="RV8" s="49"/>
      <c r="RW8" s="49"/>
      <c r="RX8" s="49"/>
      <c r="RY8" s="49"/>
      <c r="RZ8" s="49"/>
      <c r="SA8" s="49"/>
      <c r="SB8" s="49"/>
      <c r="SC8" s="49"/>
      <c r="SD8" s="49"/>
      <c r="SE8" s="49"/>
      <c r="SF8" s="49"/>
      <c r="SG8" s="49"/>
      <c r="SH8" s="49"/>
      <c r="SI8" s="49"/>
      <c r="SJ8" s="49"/>
      <c r="SK8" s="49"/>
      <c r="SL8" s="49"/>
      <c r="SM8" s="49"/>
      <c r="SN8" s="49"/>
      <c r="SO8" s="49"/>
      <c r="SP8" s="49"/>
      <c r="SQ8" s="49"/>
      <c r="SR8" s="49"/>
      <c r="SS8" s="49"/>
      <c r="ST8" s="49"/>
      <c r="SU8" s="49"/>
      <c r="SV8" s="49"/>
      <c r="SW8" s="49"/>
      <c r="SX8" s="49"/>
      <c r="SY8" s="49"/>
      <c r="SZ8" s="49"/>
      <c r="TA8" s="49"/>
      <c r="TB8" s="49"/>
      <c r="TC8" s="49"/>
      <c r="TD8" s="49"/>
      <c r="TE8" s="49"/>
      <c r="TF8" s="49"/>
      <c r="TG8" s="49"/>
      <c r="TH8" s="49"/>
      <c r="TI8" s="49"/>
      <c r="TJ8" s="49"/>
      <c r="TK8" s="49"/>
    </row>
    <row r="9" spans="1:531" s="51" customFormat="1" ht="15.75">
      <c r="A9" s="67"/>
      <c r="B9" s="67"/>
      <c r="C9" s="68" t="s">
        <v>7</v>
      </c>
      <c r="D9" s="69" t="s">
        <v>8</v>
      </c>
      <c r="E9" s="69" t="s">
        <v>9</v>
      </c>
      <c r="F9" s="69" t="s">
        <v>10</v>
      </c>
      <c r="G9" s="69" t="s">
        <v>11</v>
      </c>
      <c r="H9" s="70" t="s">
        <v>12</v>
      </c>
      <c r="I9" s="70" t="s">
        <v>13</v>
      </c>
      <c r="J9" s="70" t="s">
        <v>14</v>
      </c>
      <c r="K9" s="70" t="s">
        <v>15</v>
      </c>
      <c r="L9" s="70" t="s">
        <v>16</v>
      </c>
      <c r="M9" s="70" t="s">
        <v>17</v>
      </c>
      <c r="N9" s="70" t="s">
        <v>18</v>
      </c>
      <c r="O9" s="70" t="s">
        <v>0</v>
      </c>
      <c r="P9" s="30"/>
      <c r="Q9" s="5"/>
      <c r="R9" s="4"/>
      <c r="S9" s="5"/>
      <c r="T9" s="5"/>
      <c r="U9" s="5"/>
      <c r="V9" s="11"/>
      <c r="W9" s="11"/>
      <c r="X9" s="11"/>
      <c r="Y9" s="11"/>
      <c r="Z9" s="11"/>
      <c r="AA9" s="11"/>
      <c r="AB9" s="11"/>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c r="IW9" s="49"/>
      <c r="IX9" s="49"/>
      <c r="IY9" s="49"/>
      <c r="IZ9" s="49"/>
      <c r="JA9" s="49"/>
      <c r="JB9" s="49"/>
      <c r="JC9" s="49"/>
      <c r="JD9" s="49"/>
      <c r="JE9" s="49"/>
      <c r="JF9" s="49"/>
      <c r="JG9" s="49"/>
      <c r="JH9" s="49"/>
      <c r="JI9" s="49"/>
      <c r="JJ9" s="49"/>
      <c r="JK9" s="49"/>
      <c r="JL9" s="49"/>
      <c r="JM9" s="49"/>
      <c r="JN9" s="49"/>
      <c r="JO9" s="49"/>
      <c r="JP9" s="49"/>
      <c r="JQ9" s="49"/>
      <c r="JR9" s="49"/>
      <c r="JS9" s="49"/>
      <c r="JT9" s="49"/>
      <c r="JU9" s="49"/>
      <c r="JV9" s="49"/>
      <c r="JW9" s="49"/>
      <c r="JX9" s="49"/>
      <c r="JY9" s="49"/>
      <c r="JZ9" s="49"/>
      <c r="KA9" s="49"/>
      <c r="KB9" s="49"/>
      <c r="KC9" s="49"/>
      <c r="KD9" s="49"/>
      <c r="KE9" s="49"/>
      <c r="KF9" s="49"/>
      <c r="KG9" s="49"/>
      <c r="KH9" s="49"/>
      <c r="KI9" s="49"/>
      <c r="KJ9" s="49"/>
      <c r="KK9" s="49"/>
      <c r="KL9" s="49"/>
      <c r="KM9" s="49"/>
      <c r="KN9" s="49"/>
      <c r="KO9" s="49"/>
      <c r="KP9" s="49"/>
      <c r="KQ9" s="49"/>
      <c r="KR9" s="49"/>
      <c r="KS9" s="49"/>
      <c r="KT9" s="49"/>
      <c r="KU9" s="49"/>
      <c r="KV9" s="49"/>
      <c r="KW9" s="49"/>
      <c r="KX9" s="49"/>
      <c r="KY9" s="49"/>
      <c r="KZ9" s="49"/>
      <c r="LA9" s="49"/>
      <c r="LB9" s="49"/>
      <c r="LC9" s="49"/>
      <c r="LD9" s="49"/>
      <c r="LE9" s="49"/>
      <c r="LF9" s="49"/>
      <c r="LG9" s="49"/>
      <c r="LH9" s="49"/>
      <c r="LI9" s="49"/>
      <c r="LJ9" s="49"/>
      <c r="LK9" s="49"/>
      <c r="LL9" s="49"/>
      <c r="LM9" s="49"/>
      <c r="LN9" s="49"/>
      <c r="LO9" s="49"/>
      <c r="LP9" s="49"/>
      <c r="LQ9" s="49"/>
      <c r="LR9" s="49"/>
      <c r="LS9" s="49"/>
      <c r="LT9" s="49"/>
      <c r="LU9" s="49"/>
      <c r="LV9" s="49"/>
      <c r="LW9" s="49"/>
      <c r="LX9" s="49"/>
      <c r="LY9" s="49"/>
      <c r="LZ9" s="49"/>
      <c r="MA9" s="49"/>
      <c r="MB9" s="49"/>
      <c r="MC9" s="49"/>
      <c r="MD9" s="49"/>
      <c r="ME9" s="49"/>
      <c r="MF9" s="49"/>
      <c r="MG9" s="49"/>
      <c r="MH9" s="49"/>
      <c r="MI9" s="49"/>
      <c r="MJ9" s="49"/>
      <c r="MK9" s="49"/>
      <c r="ML9" s="49"/>
      <c r="MM9" s="49"/>
      <c r="MN9" s="49"/>
      <c r="MO9" s="49"/>
      <c r="MP9" s="49"/>
      <c r="MQ9" s="49"/>
      <c r="MR9" s="49"/>
      <c r="MS9" s="49"/>
      <c r="MT9" s="49"/>
      <c r="MU9" s="49"/>
      <c r="MV9" s="49"/>
      <c r="MW9" s="49"/>
      <c r="MX9" s="49"/>
      <c r="MY9" s="49"/>
      <c r="MZ9" s="49"/>
      <c r="NA9" s="49"/>
      <c r="NB9" s="49"/>
      <c r="NC9" s="49"/>
      <c r="ND9" s="49"/>
      <c r="NE9" s="49"/>
      <c r="NF9" s="49"/>
      <c r="NG9" s="49"/>
      <c r="NH9" s="49"/>
      <c r="NI9" s="49"/>
      <c r="NJ9" s="49"/>
      <c r="NK9" s="49"/>
      <c r="NL9" s="49"/>
      <c r="NM9" s="49"/>
      <c r="NN9" s="49"/>
      <c r="NO9" s="49"/>
      <c r="NP9" s="49"/>
      <c r="NQ9" s="49"/>
      <c r="NR9" s="49"/>
      <c r="NS9" s="49"/>
      <c r="NT9" s="49"/>
      <c r="NU9" s="49"/>
      <c r="NV9" s="49"/>
      <c r="NW9" s="49"/>
      <c r="NX9" s="49"/>
      <c r="NY9" s="49"/>
      <c r="NZ9" s="49"/>
      <c r="OA9" s="49"/>
      <c r="OB9" s="49"/>
      <c r="OC9" s="49"/>
      <c r="OD9" s="49"/>
      <c r="OE9" s="49"/>
      <c r="OF9" s="49"/>
      <c r="OG9" s="49"/>
      <c r="OH9" s="49"/>
      <c r="OI9" s="49"/>
      <c r="OJ9" s="49"/>
      <c r="OK9" s="49"/>
      <c r="OL9" s="49"/>
      <c r="OM9" s="49"/>
      <c r="ON9" s="49"/>
      <c r="OO9" s="49"/>
      <c r="OP9" s="49"/>
      <c r="OQ9" s="49"/>
      <c r="OR9" s="49"/>
      <c r="OS9" s="49"/>
      <c r="OT9" s="49"/>
      <c r="OU9" s="49"/>
      <c r="OV9" s="49"/>
      <c r="OW9" s="49"/>
      <c r="OX9" s="49"/>
      <c r="OY9" s="49"/>
      <c r="OZ9" s="49"/>
      <c r="PA9" s="49"/>
      <c r="PB9" s="49"/>
      <c r="PC9" s="49"/>
      <c r="PD9" s="49"/>
      <c r="PE9" s="49"/>
      <c r="PF9" s="49"/>
      <c r="PG9" s="49"/>
      <c r="PH9" s="49"/>
      <c r="PI9" s="49"/>
      <c r="PJ9" s="49"/>
      <c r="PK9" s="49"/>
      <c r="PL9" s="49"/>
      <c r="PM9" s="49"/>
      <c r="PN9" s="49"/>
      <c r="PO9" s="49"/>
      <c r="PP9" s="49"/>
      <c r="PQ9" s="49"/>
      <c r="PR9" s="49"/>
      <c r="PS9" s="49"/>
      <c r="PT9" s="49"/>
      <c r="PU9" s="49"/>
      <c r="PV9" s="49"/>
      <c r="PW9" s="49"/>
      <c r="PX9" s="49"/>
      <c r="PY9" s="49"/>
      <c r="PZ9" s="49"/>
      <c r="QA9" s="49"/>
      <c r="QB9" s="49"/>
      <c r="QC9" s="49"/>
      <c r="QD9" s="49"/>
      <c r="QE9" s="49"/>
      <c r="QF9" s="49"/>
      <c r="QG9" s="49"/>
      <c r="QH9" s="49"/>
      <c r="QI9" s="49"/>
      <c r="QJ9" s="49"/>
      <c r="QK9" s="49"/>
      <c r="QL9" s="49"/>
      <c r="QM9" s="49"/>
      <c r="QN9" s="49"/>
      <c r="QO9" s="49"/>
      <c r="QP9" s="49"/>
      <c r="QQ9" s="49"/>
      <c r="QR9" s="49"/>
      <c r="QS9" s="49"/>
      <c r="QT9" s="49"/>
      <c r="QU9" s="49"/>
      <c r="QV9" s="49"/>
      <c r="QW9" s="49"/>
      <c r="QX9" s="49"/>
      <c r="QY9" s="49"/>
      <c r="QZ9" s="49"/>
      <c r="RA9" s="49"/>
      <c r="RB9" s="49"/>
      <c r="RC9" s="49"/>
      <c r="RD9" s="49"/>
      <c r="RE9" s="49"/>
      <c r="RF9" s="49"/>
      <c r="RG9" s="49"/>
      <c r="RH9" s="49"/>
      <c r="RI9" s="49"/>
      <c r="RJ9" s="49"/>
      <c r="RK9" s="49"/>
      <c r="RL9" s="49"/>
      <c r="RM9" s="49"/>
      <c r="RN9" s="49"/>
      <c r="RO9" s="49"/>
      <c r="RP9" s="49"/>
      <c r="RQ9" s="49"/>
      <c r="RR9" s="49"/>
      <c r="RS9" s="49"/>
      <c r="RT9" s="49"/>
      <c r="RU9" s="49"/>
      <c r="RV9" s="49"/>
      <c r="RW9" s="49"/>
      <c r="RX9" s="49"/>
      <c r="RY9" s="49"/>
      <c r="RZ9" s="49"/>
      <c r="SA9" s="49"/>
      <c r="SB9" s="49"/>
      <c r="SC9" s="49"/>
      <c r="SD9" s="49"/>
      <c r="SE9" s="49"/>
      <c r="SF9" s="49"/>
      <c r="SG9" s="49"/>
      <c r="SH9" s="49"/>
      <c r="SI9" s="49"/>
      <c r="SJ9" s="49"/>
      <c r="SK9" s="49"/>
      <c r="SL9" s="49"/>
      <c r="SM9" s="49"/>
      <c r="SN9" s="49"/>
      <c r="SO9" s="49"/>
      <c r="SP9" s="49"/>
      <c r="SQ9" s="49"/>
      <c r="SR9" s="49"/>
      <c r="SS9" s="49"/>
      <c r="ST9" s="49"/>
      <c r="SU9" s="49"/>
      <c r="SV9" s="49"/>
      <c r="SW9" s="49"/>
      <c r="SX9" s="49"/>
      <c r="SY9" s="49"/>
      <c r="SZ9" s="49"/>
      <c r="TA9" s="49"/>
      <c r="TB9" s="49"/>
      <c r="TC9" s="49"/>
      <c r="TD9" s="49"/>
      <c r="TE9" s="49"/>
      <c r="TF9" s="49"/>
      <c r="TG9" s="49"/>
      <c r="TH9" s="49"/>
      <c r="TI9" s="49"/>
      <c r="TJ9" s="49"/>
      <c r="TK9" s="49"/>
    </row>
    <row r="10" spans="1:531" s="51" customFormat="1" ht="62" customHeight="1">
      <c r="A10" s="67" t="s">
        <v>165</v>
      </c>
      <c r="B10" s="77" t="s">
        <v>122</v>
      </c>
      <c r="C10" s="74">
        <f t="shared" ref="C10:N10" si="0">C7*C8</f>
        <v>0</v>
      </c>
      <c r="D10" s="74">
        <f t="shared" si="0"/>
        <v>0</v>
      </c>
      <c r="E10" s="74">
        <f t="shared" si="0"/>
        <v>0</v>
      </c>
      <c r="F10" s="74">
        <f t="shared" si="0"/>
        <v>0</v>
      </c>
      <c r="G10" s="74">
        <f t="shared" si="0"/>
        <v>0</v>
      </c>
      <c r="H10" s="74">
        <f t="shared" si="0"/>
        <v>0</v>
      </c>
      <c r="I10" s="74">
        <f t="shared" si="0"/>
        <v>0</v>
      </c>
      <c r="J10" s="74">
        <f t="shared" si="0"/>
        <v>0</v>
      </c>
      <c r="K10" s="74">
        <f t="shared" si="0"/>
        <v>0</v>
      </c>
      <c r="L10" s="74">
        <f t="shared" si="0"/>
        <v>0</v>
      </c>
      <c r="M10" s="74">
        <f t="shared" si="0"/>
        <v>0</v>
      </c>
      <c r="N10" s="74">
        <f t="shared" si="0"/>
        <v>0</v>
      </c>
      <c r="O10" s="72">
        <f t="shared" ref="O10:O54" si="1">SUM(C10:N10)</f>
        <v>0</v>
      </c>
      <c r="P10" s="30"/>
      <c r="Q10" s="5"/>
      <c r="R10" s="4"/>
      <c r="S10" s="5"/>
      <c r="T10" s="5"/>
      <c r="U10" s="5"/>
      <c r="V10" s="11"/>
      <c r="W10" s="11"/>
      <c r="X10" s="11"/>
      <c r="Y10" s="11"/>
      <c r="Z10" s="11"/>
      <c r="AA10" s="11"/>
      <c r="AB10" s="11"/>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49"/>
      <c r="NF10" s="49"/>
      <c r="NG10" s="49"/>
      <c r="NH10" s="49"/>
      <c r="NI10" s="49"/>
      <c r="NJ10" s="49"/>
      <c r="NK10" s="49"/>
      <c r="NL10" s="49"/>
      <c r="NM10" s="49"/>
      <c r="NN10" s="49"/>
      <c r="NO10" s="49"/>
      <c r="NP10" s="49"/>
      <c r="NQ10" s="49"/>
      <c r="NR10" s="49"/>
      <c r="NS10" s="49"/>
      <c r="NT10" s="49"/>
      <c r="NU10" s="49"/>
      <c r="NV10" s="49"/>
      <c r="NW10" s="49"/>
      <c r="NX10" s="49"/>
      <c r="NY10" s="49"/>
      <c r="NZ10" s="49"/>
      <c r="OA10" s="49"/>
      <c r="OB10" s="49"/>
      <c r="OC10" s="49"/>
      <c r="OD10" s="49"/>
      <c r="OE10" s="49"/>
      <c r="OF10" s="49"/>
      <c r="OG10" s="49"/>
      <c r="OH10" s="49"/>
      <c r="OI10" s="49"/>
      <c r="OJ10" s="49"/>
      <c r="OK10" s="49"/>
      <c r="OL10" s="49"/>
      <c r="OM10" s="49"/>
      <c r="ON10" s="49"/>
      <c r="OO10" s="49"/>
      <c r="OP10" s="49"/>
      <c r="OQ10" s="49"/>
      <c r="OR10" s="49"/>
      <c r="OS10" s="49"/>
      <c r="OT10" s="49"/>
      <c r="OU10" s="49"/>
      <c r="OV10" s="49"/>
      <c r="OW10" s="49"/>
      <c r="OX10" s="49"/>
      <c r="OY10" s="49"/>
      <c r="OZ10" s="49"/>
      <c r="PA10" s="49"/>
      <c r="PB10" s="49"/>
      <c r="PC10" s="49"/>
      <c r="PD10" s="49"/>
      <c r="PE10" s="49"/>
      <c r="PF10" s="49"/>
      <c r="PG10" s="49"/>
      <c r="PH10" s="49"/>
      <c r="PI10" s="49"/>
      <c r="PJ10" s="49"/>
      <c r="PK10" s="49"/>
      <c r="PL10" s="49"/>
      <c r="PM10" s="49"/>
      <c r="PN10" s="49"/>
      <c r="PO10" s="49"/>
      <c r="PP10" s="49"/>
      <c r="PQ10" s="49"/>
      <c r="PR10" s="49"/>
      <c r="PS10" s="49"/>
      <c r="PT10" s="49"/>
      <c r="PU10" s="49"/>
      <c r="PV10" s="49"/>
      <c r="PW10" s="49"/>
      <c r="PX10" s="49"/>
      <c r="PY10" s="49"/>
      <c r="PZ10" s="49"/>
      <c r="QA10" s="49"/>
      <c r="QB10" s="49"/>
      <c r="QC10" s="49"/>
      <c r="QD10" s="49"/>
      <c r="QE10" s="49"/>
      <c r="QF10" s="49"/>
      <c r="QG10" s="49"/>
      <c r="QH10" s="49"/>
      <c r="QI10" s="49"/>
      <c r="QJ10" s="49"/>
      <c r="QK10" s="49"/>
      <c r="QL10" s="49"/>
      <c r="QM10" s="49"/>
      <c r="QN10" s="49"/>
      <c r="QO10" s="49"/>
      <c r="QP10" s="49"/>
      <c r="QQ10" s="49"/>
      <c r="QR10" s="49"/>
      <c r="QS10" s="49"/>
      <c r="QT10" s="49"/>
      <c r="QU10" s="49"/>
      <c r="QV10" s="49"/>
      <c r="QW10" s="49"/>
      <c r="QX10" s="49"/>
      <c r="QY10" s="49"/>
      <c r="QZ10" s="49"/>
      <c r="RA10" s="49"/>
      <c r="RB10" s="49"/>
      <c r="RC10" s="49"/>
      <c r="RD10" s="49"/>
      <c r="RE10" s="49"/>
      <c r="RF10" s="49"/>
      <c r="RG10" s="49"/>
      <c r="RH10" s="49"/>
      <c r="RI10" s="49"/>
      <c r="RJ10" s="49"/>
      <c r="RK10" s="49"/>
      <c r="RL10" s="49"/>
      <c r="RM10" s="49"/>
      <c r="RN10" s="49"/>
      <c r="RO10" s="49"/>
      <c r="RP10" s="49"/>
      <c r="RQ10" s="49"/>
      <c r="RR10" s="49"/>
      <c r="RS10" s="49"/>
      <c r="RT10" s="49"/>
      <c r="RU10" s="49"/>
      <c r="RV10" s="49"/>
      <c r="RW10" s="49"/>
      <c r="RX10" s="49"/>
      <c r="RY10" s="49"/>
      <c r="RZ10" s="49"/>
      <c r="SA10" s="49"/>
      <c r="SB10" s="49"/>
      <c r="SC10" s="49"/>
      <c r="SD10" s="49"/>
      <c r="SE10" s="49"/>
      <c r="SF10" s="49"/>
      <c r="SG10" s="49"/>
      <c r="SH10" s="49"/>
      <c r="SI10" s="49"/>
      <c r="SJ10" s="49"/>
      <c r="SK10" s="49"/>
      <c r="SL10" s="49"/>
      <c r="SM10" s="49"/>
      <c r="SN10" s="49"/>
      <c r="SO10" s="49"/>
      <c r="SP10" s="49"/>
      <c r="SQ10" s="49"/>
      <c r="SR10" s="49"/>
      <c r="SS10" s="49"/>
      <c r="ST10" s="49"/>
      <c r="SU10" s="49"/>
      <c r="SV10" s="49"/>
      <c r="SW10" s="49"/>
      <c r="SX10" s="49"/>
      <c r="SY10" s="49"/>
      <c r="SZ10" s="49"/>
      <c r="TA10" s="49"/>
      <c r="TB10" s="49"/>
      <c r="TC10" s="49"/>
      <c r="TD10" s="49"/>
      <c r="TE10" s="49"/>
      <c r="TF10" s="49"/>
      <c r="TG10" s="49"/>
      <c r="TH10" s="49"/>
      <c r="TI10" s="49"/>
      <c r="TJ10" s="49"/>
      <c r="TK10" s="49"/>
    </row>
    <row r="11" spans="1:531" ht="15.75">
      <c r="A11" s="66"/>
      <c r="B11" s="104"/>
      <c r="C11" s="21" t="s">
        <v>7</v>
      </c>
      <c r="D11" s="22" t="s">
        <v>8</v>
      </c>
      <c r="E11" s="22" t="s">
        <v>9</v>
      </c>
      <c r="F11" s="22" t="s">
        <v>10</v>
      </c>
      <c r="G11" s="22" t="s">
        <v>11</v>
      </c>
      <c r="H11" s="36" t="s">
        <v>12</v>
      </c>
      <c r="I11" s="36" t="s">
        <v>13</v>
      </c>
      <c r="J11" s="36" t="s">
        <v>14</v>
      </c>
      <c r="K11" s="36" t="s">
        <v>15</v>
      </c>
      <c r="L11" s="36" t="s">
        <v>16</v>
      </c>
      <c r="M11" s="36" t="s">
        <v>17</v>
      </c>
      <c r="N11" s="36" t="s">
        <v>18</v>
      </c>
      <c r="O11" s="10" t="s">
        <v>0</v>
      </c>
      <c r="P11" s="29"/>
      <c r="T11" s="11"/>
      <c r="U11" s="11"/>
      <c r="V11" s="11"/>
    </row>
    <row r="12" spans="1:531" s="49" customFormat="1" ht="72" customHeight="1">
      <c r="A12" s="67" t="s">
        <v>166</v>
      </c>
      <c r="B12" s="105" t="s">
        <v>120</v>
      </c>
      <c r="C12" s="79">
        <v>0</v>
      </c>
      <c r="D12" s="79">
        <v>0</v>
      </c>
      <c r="E12" s="79">
        <v>0</v>
      </c>
      <c r="F12" s="79">
        <v>0</v>
      </c>
      <c r="G12" s="79">
        <v>0</v>
      </c>
      <c r="H12" s="79">
        <v>0</v>
      </c>
      <c r="I12" s="79">
        <v>0</v>
      </c>
      <c r="J12" s="79">
        <v>0</v>
      </c>
      <c r="K12" s="79">
        <v>0</v>
      </c>
      <c r="L12" s="79">
        <v>0</v>
      </c>
      <c r="M12" s="79">
        <v>0</v>
      </c>
      <c r="N12" s="79">
        <v>0</v>
      </c>
      <c r="O12" s="75">
        <f>SUM(C12:N12)</f>
        <v>0</v>
      </c>
      <c r="P12" s="29"/>
      <c r="Q12" s="5"/>
      <c r="R12" s="5"/>
      <c r="S12" s="5"/>
      <c r="T12" s="11"/>
      <c r="U12" s="11"/>
      <c r="V12" s="11"/>
      <c r="W12" s="11"/>
      <c r="X12" s="11"/>
      <c r="Y12" s="11"/>
      <c r="Z12" s="11"/>
      <c r="AA12" s="11"/>
      <c r="AB12" s="11"/>
    </row>
    <row r="13" spans="1:531" s="49" customFormat="1" ht="98" customHeight="1">
      <c r="A13" s="67" t="s">
        <v>167</v>
      </c>
      <c r="B13" s="106" t="s">
        <v>121</v>
      </c>
      <c r="C13" s="56">
        <v>0</v>
      </c>
      <c r="D13" s="55">
        <f>C13</f>
        <v>0</v>
      </c>
      <c r="E13" s="55">
        <f>C13</f>
        <v>0</v>
      </c>
      <c r="F13" s="55">
        <f>C13</f>
        <v>0</v>
      </c>
      <c r="G13" s="55">
        <f>C13</f>
        <v>0</v>
      </c>
      <c r="H13" s="55">
        <f>C13</f>
        <v>0</v>
      </c>
      <c r="I13" s="55">
        <f>C13</f>
        <v>0</v>
      </c>
      <c r="J13" s="55">
        <f>C13</f>
        <v>0</v>
      </c>
      <c r="K13" s="55">
        <f>C13</f>
        <v>0</v>
      </c>
      <c r="L13" s="55">
        <f>C13</f>
        <v>0</v>
      </c>
      <c r="M13" s="55">
        <f>C13</f>
        <v>0</v>
      </c>
      <c r="N13" s="55">
        <f>C13</f>
        <v>0</v>
      </c>
      <c r="O13" s="9" t="s">
        <v>3</v>
      </c>
      <c r="P13" s="29"/>
      <c r="Q13" s="5"/>
      <c r="R13" s="5"/>
      <c r="S13" s="5"/>
      <c r="T13" s="11"/>
      <c r="U13" s="11"/>
      <c r="V13" s="11"/>
      <c r="W13" s="11"/>
      <c r="X13" s="11"/>
      <c r="Y13" s="11"/>
      <c r="Z13" s="11"/>
      <c r="AA13" s="11"/>
      <c r="AB13" s="11"/>
    </row>
    <row r="14" spans="1:531" s="51" customFormat="1" ht="49" customHeight="1">
      <c r="A14" s="67" t="s">
        <v>168</v>
      </c>
      <c r="B14" s="77" t="s">
        <v>119</v>
      </c>
      <c r="C14" s="47">
        <f t="shared" ref="C14:N14" si="2">C12*C13</f>
        <v>0</v>
      </c>
      <c r="D14" s="47">
        <f t="shared" si="2"/>
        <v>0</v>
      </c>
      <c r="E14" s="47">
        <f t="shared" si="2"/>
        <v>0</v>
      </c>
      <c r="F14" s="47">
        <f t="shared" si="2"/>
        <v>0</v>
      </c>
      <c r="G14" s="47">
        <f t="shared" si="2"/>
        <v>0</v>
      </c>
      <c r="H14" s="47">
        <f t="shared" si="2"/>
        <v>0</v>
      </c>
      <c r="I14" s="47">
        <f t="shared" si="2"/>
        <v>0</v>
      </c>
      <c r="J14" s="47">
        <f t="shared" si="2"/>
        <v>0</v>
      </c>
      <c r="K14" s="47">
        <f t="shared" si="2"/>
        <v>0</v>
      </c>
      <c r="L14" s="47">
        <f t="shared" si="2"/>
        <v>0</v>
      </c>
      <c r="M14" s="47">
        <f t="shared" si="2"/>
        <v>0</v>
      </c>
      <c r="N14" s="47">
        <f t="shared" si="2"/>
        <v>0</v>
      </c>
      <c r="O14" s="9">
        <f>SUM(C14:N14)</f>
        <v>0</v>
      </c>
      <c r="P14" s="30"/>
      <c r="Q14" s="5"/>
      <c r="R14" s="4"/>
      <c r="S14" s="5"/>
      <c r="T14" s="5"/>
      <c r="U14" s="5"/>
      <c r="V14" s="11"/>
      <c r="W14" s="11"/>
      <c r="X14" s="11"/>
      <c r="Y14" s="11"/>
      <c r="Z14" s="11"/>
      <c r="AA14" s="11"/>
      <c r="AB14" s="11"/>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c r="NG14" s="49"/>
      <c r="NH14" s="49"/>
      <c r="NI14" s="49"/>
      <c r="NJ14" s="49"/>
      <c r="NK14" s="49"/>
      <c r="NL14" s="49"/>
      <c r="NM14" s="49"/>
      <c r="NN14" s="49"/>
      <c r="NO14" s="49"/>
      <c r="NP14" s="49"/>
      <c r="NQ14" s="49"/>
      <c r="NR14" s="49"/>
      <c r="NS14" s="49"/>
      <c r="NT14" s="49"/>
      <c r="NU14" s="49"/>
      <c r="NV14" s="49"/>
      <c r="NW14" s="49"/>
      <c r="NX14" s="49"/>
      <c r="NY14" s="49"/>
      <c r="NZ14" s="49"/>
      <c r="OA14" s="49"/>
      <c r="OB14" s="49"/>
      <c r="OC14" s="49"/>
      <c r="OD14" s="49"/>
      <c r="OE14" s="49"/>
      <c r="OF14" s="49"/>
      <c r="OG14" s="49"/>
      <c r="OH14" s="49"/>
      <c r="OI14" s="49"/>
      <c r="OJ14" s="49"/>
      <c r="OK14" s="49"/>
      <c r="OL14" s="49"/>
      <c r="OM14" s="49"/>
      <c r="ON14" s="49"/>
      <c r="OO14" s="49"/>
      <c r="OP14" s="49"/>
      <c r="OQ14" s="49"/>
      <c r="OR14" s="49"/>
      <c r="OS14" s="49"/>
      <c r="OT14" s="49"/>
      <c r="OU14" s="49"/>
      <c r="OV14" s="49"/>
      <c r="OW14" s="49"/>
      <c r="OX14" s="49"/>
      <c r="OY14" s="49"/>
      <c r="OZ14" s="49"/>
      <c r="PA14" s="49"/>
      <c r="PB14" s="49"/>
      <c r="PC14" s="49"/>
      <c r="PD14" s="49"/>
      <c r="PE14" s="49"/>
      <c r="PF14" s="49"/>
      <c r="PG14" s="49"/>
      <c r="PH14" s="49"/>
      <c r="PI14" s="49"/>
      <c r="PJ14" s="49"/>
      <c r="PK14" s="49"/>
      <c r="PL14" s="49"/>
      <c r="PM14" s="49"/>
      <c r="PN14" s="49"/>
      <c r="PO14" s="49"/>
      <c r="PP14" s="49"/>
      <c r="PQ14" s="49"/>
      <c r="PR14" s="49"/>
      <c r="PS14" s="49"/>
      <c r="PT14" s="49"/>
      <c r="PU14" s="49"/>
      <c r="PV14" s="49"/>
      <c r="PW14" s="49"/>
      <c r="PX14" s="49"/>
      <c r="PY14" s="49"/>
      <c r="PZ14" s="49"/>
      <c r="QA14" s="49"/>
      <c r="QB14" s="49"/>
      <c r="QC14" s="49"/>
      <c r="QD14" s="49"/>
      <c r="QE14" s="49"/>
      <c r="QF14" s="49"/>
      <c r="QG14" s="49"/>
      <c r="QH14" s="49"/>
      <c r="QI14" s="49"/>
      <c r="QJ14" s="49"/>
      <c r="QK14" s="49"/>
      <c r="QL14" s="49"/>
      <c r="QM14" s="49"/>
      <c r="QN14" s="49"/>
      <c r="QO14" s="49"/>
      <c r="QP14" s="49"/>
      <c r="QQ14" s="49"/>
      <c r="QR14" s="49"/>
      <c r="QS14" s="49"/>
      <c r="QT14" s="49"/>
      <c r="QU14" s="49"/>
      <c r="QV14" s="49"/>
      <c r="QW14" s="49"/>
      <c r="QX14" s="49"/>
      <c r="QY14" s="49"/>
      <c r="QZ14" s="49"/>
      <c r="RA14" s="49"/>
      <c r="RB14" s="49"/>
      <c r="RC14" s="49"/>
      <c r="RD14" s="49"/>
      <c r="RE14" s="49"/>
      <c r="RF14" s="49"/>
      <c r="RG14" s="49"/>
      <c r="RH14" s="49"/>
      <c r="RI14" s="49"/>
      <c r="RJ14" s="49"/>
      <c r="RK14" s="49"/>
      <c r="RL14" s="49"/>
      <c r="RM14" s="49"/>
      <c r="RN14" s="49"/>
      <c r="RO14" s="49"/>
      <c r="RP14" s="49"/>
      <c r="RQ14" s="49"/>
      <c r="RR14" s="49"/>
      <c r="RS14" s="49"/>
      <c r="RT14" s="49"/>
      <c r="RU14" s="49"/>
      <c r="RV14" s="49"/>
      <c r="RW14" s="49"/>
      <c r="RX14" s="49"/>
      <c r="RY14" s="49"/>
      <c r="RZ14" s="49"/>
      <c r="SA14" s="49"/>
      <c r="SB14" s="49"/>
      <c r="SC14" s="49"/>
      <c r="SD14" s="49"/>
      <c r="SE14" s="49"/>
      <c r="SF14" s="49"/>
      <c r="SG14" s="49"/>
      <c r="SH14" s="49"/>
      <c r="SI14" s="49"/>
      <c r="SJ14" s="49"/>
      <c r="SK14" s="49"/>
      <c r="SL14" s="49"/>
      <c r="SM14" s="49"/>
      <c r="SN14" s="49"/>
      <c r="SO14" s="49"/>
      <c r="SP14" s="49"/>
      <c r="SQ14" s="49"/>
      <c r="SR14" s="49"/>
      <c r="SS14" s="49"/>
      <c r="ST14" s="49"/>
      <c r="SU14" s="49"/>
      <c r="SV14" s="49"/>
      <c r="SW14" s="49"/>
      <c r="SX14" s="49"/>
      <c r="SY14" s="49"/>
      <c r="SZ14" s="49"/>
      <c r="TA14" s="49"/>
      <c r="TB14" s="49"/>
      <c r="TC14" s="49"/>
      <c r="TD14" s="49"/>
      <c r="TE14" s="49"/>
      <c r="TF14" s="49"/>
      <c r="TG14" s="49"/>
      <c r="TH14" s="49"/>
      <c r="TI14" s="49"/>
      <c r="TJ14" s="49"/>
      <c r="TK14" s="49"/>
    </row>
    <row r="15" spans="1:531" ht="15.75">
      <c r="A15" s="66"/>
      <c r="B15" s="104"/>
      <c r="C15" s="58" t="s">
        <v>7</v>
      </c>
      <c r="D15" s="59" t="s">
        <v>8</v>
      </c>
      <c r="E15" s="59" t="s">
        <v>9</v>
      </c>
      <c r="F15" s="59" t="s">
        <v>10</v>
      </c>
      <c r="G15" s="59" t="s">
        <v>11</v>
      </c>
      <c r="H15" s="36" t="s">
        <v>12</v>
      </c>
      <c r="I15" s="36" t="s">
        <v>13</v>
      </c>
      <c r="J15" s="36" t="s">
        <v>14</v>
      </c>
      <c r="K15" s="36" t="s">
        <v>15</v>
      </c>
      <c r="L15" s="36" t="s">
        <v>16</v>
      </c>
      <c r="M15" s="36" t="s">
        <v>17</v>
      </c>
      <c r="N15" s="36" t="s">
        <v>18</v>
      </c>
      <c r="O15" s="10" t="s">
        <v>0</v>
      </c>
      <c r="P15" s="29"/>
      <c r="T15" s="11"/>
      <c r="U15" s="11"/>
      <c r="V15" s="11"/>
    </row>
    <row r="16" spans="1:531" s="51" customFormat="1" ht="58" customHeight="1">
      <c r="A16" s="67" t="s">
        <v>179</v>
      </c>
      <c r="B16" s="67" t="str">
        <f>B10</f>
        <v>Effective monthly rainfall for water harvesting (Inches), YOUR LOCATION</v>
      </c>
      <c r="C16" s="47">
        <f t="shared" ref="C16:N16" si="3">C10</f>
        <v>0</v>
      </c>
      <c r="D16" s="47">
        <f t="shared" si="3"/>
        <v>0</v>
      </c>
      <c r="E16" s="47">
        <f t="shared" si="3"/>
        <v>0</v>
      </c>
      <c r="F16" s="47">
        <f t="shared" si="3"/>
        <v>0</v>
      </c>
      <c r="G16" s="47">
        <f t="shared" si="3"/>
        <v>0</v>
      </c>
      <c r="H16" s="47">
        <f t="shared" si="3"/>
        <v>0</v>
      </c>
      <c r="I16" s="47">
        <f t="shared" si="3"/>
        <v>0</v>
      </c>
      <c r="J16" s="47">
        <f t="shared" si="3"/>
        <v>0</v>
      </c>
      <c r="K16" s="47">
        <f t="shared" si="3"/>
        <v>0</v>
      </c>
      <c r="L16" s="47">
        <f t="shared" si="3"/>
        <v>0</v>
      </c>
      <c r="M16" s="47">
        <f t="shared" si="3"/>
        <v>0</v>
      </c>
      <c r="N16" s="47">
        <f t="shared" si="3"/>
        <v>0</v>
      </c>
      <c r="O16" s="9"/>
      <c r="P16" s="30"/>
      <c r="Q16" s="5"/>
      <c r="R16" s="4"/>
      <c r="S16" s="5"/>
      <c r="T16" s="5"/>
      <c r="U16" s="5"/>
      <c r="V16" s="11"/>
      <c r="W16" s="11"/>
      <c r="X16" s="11"/>
      <c r="Y16" s="11"/>
      <c r="Z16" s="11"/>
      <c r="AA16" s="11"/>
      <c r="AB16" s="11"/>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c r="IW16" s="49"/>
      <c r="IX16" s="49"/>
      <c r="IY16" s="49"/>
      <c r="IZ16" s="49"/>
      <c r="JA16" s="49"/>
      <c r="JB16" s="49"/>
      <c r="JC16" s="49"/>
      <c r="JD16" s="49"/>
      <c r="JE16" s="49"/>
      <c r="JF16" s="49"/>
      <c r="JG16" s="49"/>
      <c r="JH16" s="49"/>
      <c r="JI16" s="49"/>
      <c r="JJ16" s="49"/>
      <c r="JK16" s="49"/>
      <c r="JL16" s="49"/>
      <c r="JM16" s="49"/>
      <c r="JN16" s="49"/>
      <c r="JO16" s="49"/>
      <c r="JP16" s="49"/>
      <c r="JQ16" s="49"/>
      <c r="JR16" s="49"/>
      <c r="JS16" s="49"/>
      <c r="JT16" s="49"/>
      <c r="JU16" s="49"/>
      <c r="JV16" s="49"/>
      <c r="JW16" s="49"/>
      <c r="JX16" s="49"/>
      <c r="JY16" s="49"/>
      <c r="JZ16" s="49"/>
      <c r="KA16" s="49"/>
      <c r="KB16" s="49"/>
      <c r="KC16" s="49"/>
      <c r="KD16" s="49"/>
      <c r="KE16" s="49"/>
      <c r="KF16" s="49"/>
      <c r="KG16" s="49"/>
      <c r="KH16" s="49"/>
      <c r="KI16" s="49"/>
      <c r="KJ16" s="49"/>
      <c r="KK16" s="49"/>
      <c r="KL16" s="49"/>
      <c r="KM16" s="49"/>
      <c r="KN16" s="49"/>
      <c r="KO16" s="49"/>
      <c r="KP16" s="49"/>
      <c r="KQ16" s="49"/>
      <c r="KR16" s="49"/>
      <c r="KS16" s="49"/>
      <c r="KT16" s="49"/>
      <c r="KU16" s="49"/>
      <c r="KV16" s="49"/>
      <c r="KW16" s="49"/>
      <c r="KX16" s="49"/>
      <c r="KY16" s="49"/>
      <c r="KZ16" s="49"/>
      <c r="LA16" s="49"/>
      <c r="LB16" s="49"/>
      <c r="LC16" s="49"/>
      <c r="LD16" s="49"/>
      <c r="LE16" s="49"/>
      <c r="LF16" s="49"/>
      <c r="LG16" s="49"/>
      <c r="LH16" s="49"/>
      <c r="LI16" s="49"/>
      <c r="LJ16" s="49"/>
      <c r="LK16" s="49"/>
      <c r="LL16" s="49"/>
      <c r="LM16" s="49"/>
      <c r="LN16" s="49"/>
      <c r="LO16" s="49"/>
      <c r="LP16" s="49"/>
      <c r="LQ16" s="49"/>
      <c r="LR16" s="49"/>
      <c r="LS16" s="49"/>
      <c r="LT16" s="49"/>
      <c r="LU16" s="49"/>
      <c r="LV16" s="49"/>
      <c r="LW16" s="49"/>
      <c r="LX16" s="49"/>
      <c r="LY16" s="49"/>
      <c r="LZ16" s="49"/>
      <c r="MA16" s="49"/>
      <c r="MB16" s="49"/>
      <c r="MC16" s="49"/>
      <c r="MD16" s="49"/>
      <c r="ME16" s="49"/>
      <c r="MF16" s="49"/>
      <c r="MG16" s="49"/>
      <c r="MH16" s="49"/>
      <c r="MI16" s="49"/>
      <c r="MJ16" s="49"/>
      <c r="MK16" s="49"/>
      <c r="ML16" s="49"/>
      <c r="MM16" s="49"/>
      <c r="MN16" s="49"/>
      <c r="MO16" s="49"/>
      <c r="MP16" s="49"/>
      <c r="MQ16" s="49"/>
      <c r="MR16" s="49"/>
      <c r="MS16" s="49"/>
      <c r="MT16" s="49"/>
      <c r="MU16" s="49"/>
      <c r="MV16" s="49"/>
      <c r="MW16" s="49"/>
      <c r="MX16" s="49"/>
      <c r="MY16" s="49"/>
      <c r="MZ16" s="49"/>
      <c r="NA16" s="49"/>
      <c r="NB16" s="49"/>
      <c r="NC16" s="49"/>
      <c r="ND16" s="49"/>
      <c r="NE16" s="49"/>
      <c r="NF16" s="49"/>
      <c r="NG16" s="49"/>
      <c r="NH16" s="49"/>
      <c r="NI16" s="49"/>
      <c r="NJ16" s="49"/>
      <c r="NK16" s="49"/>
      <c r="NL16" s="49"/>
      <c r="NM16" s="49"/>
      <c r="NN16" s="49"/>
      <c r="NO16" s="49"/>
      <c r="NP16" s="49"/>
      <c r="NQ16" s="49"/>
      <c r="NR16" s="49"/>
      <c r="NS16" s="49"/>
      <c r="NT16" s="49"/>
      <c r="NU16" s="49"/>
      <c r="NV16" s="49"/>
      <c r="NW16" s="49"/>
      <c r="NX16" s="49"/>
      <c r="NY16" s="49"/>
      <c r="NZ16" s="49"/>
      <c r="OA16" s="49"/>
      <c r="OB16" s="49"/>
      <c r="OC16" s="49"/>
      <c r="OD16" s="49"/>
      <c r="OE16" s="49"/>
      <c r="OF16" s="49"/>
      <c r="OG16" s="49"/>
      <c r="OH16" s="49"/>
      <c r="OI16" s="49"/>
      <c r="OJ16" s="49"/>
      <c r="OK16" s="49"/>
      <c r="OL16" s="49"/>
      <c r="OM16" s="49"/>
      <c r="ON16" s="49"/>
      <c r="OO16" s="49"/>
      <c r="OP16" s="49"/>
      <c r="OQ16" s="49"/>
      <c r="OR16" s="49"/>
      <c r="OS16" s="49"/>
      <c r="OT16" s="49"/>
      <c r="OU16" s="49"/>
      <c r="OV16" s="49"/>
      <c r="OW16" s="49"/>
      <c r="OX16" s="49"/>
      <c r="OY16" s="49"/>
      <c r="OZ16" s="49"/>
      <c r="PA16" s="49"/>
      <c r="PB16" s="49"/>
      <c r="PC16" s="49"/>
      <c r="PD16" s="49"/>
      <c r="PE16" s="49"/>
      <c r="PF16" s="49"/>
      <c r="PG16" s="49"/>
      <c r="PH16" s="49"/>
      <c r="PI16" s="49"/>
      <c r="PJ16" s="49"/>
      <c r="PK16" s="49"/>
      <c r="PL16" s="49"/>
      <c r="PM16" s="49"/>
      <c r="PN16" s="49"/>
      <c r="PO16" s="49"/>
      <c r="PP16" s="49"/>
      <c r="PQ16" s="49"/>
      <c r="PR16" s="49"/>
      <c r="PS16" s="49"/>
      <c r="PT16" s="49"/>
      <c r="PU16" s="49"/>
      <c r="PV16" s="49"/>
      <c r="PW16" s="49"/>
      <c r="PX16" s="49"/>
      <c r="PY16" s="49"/>
      <c r="PZ16" s="49"/>
      <c r="QA16" s="49"/>
      <c r="QB16" s="49"/>
      <c r="QC16" s="49"/>
      <c r="QD16" s="49"/>
      <c r="QE16" s="49"/>
      <c r="QF16" s="49"/>
      <c r="QG16" s="49"/>
      <c r="QH16" s="49"/>
      <c r="QI16" s="49"/>
      <c r="QJ16" s="49"/>
      <c r="QK16" s="49"/>
      <c r="QL16" s="49"/>
      <c r="QM16" s="49"/>
      <c r="QN16" s="49"/>
      <c r="QO16" s="49"/>
      <c r="QP16" s="49"/>
      <c r="QQ16" s="49"/>
      <c r="QR16" s="49"/>
      <c r="QS16" s="49"/>
      <c r="QT16" s="49"/>
      <c r="QU16" s="49"/>
      <c r="QV16" s="49"/>
      <c r="QW16" s="49"/>
      <c r="QX16" s="49"/>
      <c r="QY16" s="49"/>
      <c r="QZ16" s="49"/>
      <c r="RA16" s="49"/>
      <c r="RB16" s="49"/>
      <c r="RC16" s="49"/>
      <c r="RD16" s="49"/>
      <c r="RE16" s="49"/>
      <c r="RF16" s="49"/>
      <c r="RG16" s="49"/>
      <c r="RH16" s="49"/>
      <c r="RI16" s="49"/>
      <c r="RJ16" s="49"/>
      <c r="RK16" s="49"/>
      <c r="RL16" s="49"/>
      <c r="RM16" s="49"/>
      <c r="RN16" s="49"/>
      <c r="RO16" s="49"/>
      <c r="RP16" s="49"/>
      <c r="RQ16" s="49"/>
      <c r="RR16" s="49"/>
      <c r="RS16" s="49"/>
      <c r="RT16" s="49"/>
      <c r="RU16" s="49"/>
      <c r="RV16" s="49"/>
      <c r="RW16" s="49"/>
      <c r="RX16" s="49"/>
      <c r="RY16" s="49"/>
      <c r="RZ16" s="49"/>
      <c r="SA16" s="49"/>
      <c r="SB16" s="49"/>
      <c r="SC16" s="49"/>
      <c r="SD16" s="49"/>
      <c r="SE16" s="49"/>
      <c r="SF16" s="49"/>
      <c r="SG16" s="49"/>
      <c r="SH16" s="49"/>
      <c r="SI16" s="49"/>
      <c r="SJ16" s="49"/>
      <c r="SK16" s="49"/>
      <c r="SL16" s="49"/>
      <c r="SM16" s="49"/>
      <c r="SN16" s="49"/>
      <c r="SO16" s="49"/>
      <c r="SP16" s="49"/>
      <c r="SQ16" s="49"/>
      <c r="SR16" s="49"/>
      <c r="SS16" s="49"/>
      <c r="ST16" s="49"/>
      <c r="SU16" s="49"/>
      <c r="SV16" s="49"/>
      <c r="SW16" s="49"/>
      <c r="SX16" s="49"/>
      <c r="SY16" s="49"/>
      <c r="SZ16" s="49"/>
      <c r="TA16" s="49"/>
      <c r="TB16" s="49"/>
      <c r="TC16" s="49"/>
      <c r="TD16" s="49"/>
      <c r="TE16" s="49"/>
      <c r="TF16" s="49"/>
      <c r="TG16" s="49"/>
      <c r="TH16" s="49"/>
      <c r="TI16" s="49"/>
      <c r="TJ16" s="49"/>
      <c r="TK16" s="49"/>
    </row>
    <row r="17" spans="1:531" s="51" customFormat="1" ht="50" customHeight="1">
      <c r="A17" s="67" t="s">
        <v>180</v>
      </c>
      <c r="B17" s="67" t="str">
        <f>B14</f>
        <v>Low water use plant demand (inches), YOUR LOCATION</v>
      </c>
      <c r="C17" s="8">
        <f>C14</f>
        <v>0</v>
      </c>
      <c r="D17" s="8">
        <f t="shared" ref="D17:N17" si="4">D14</f>
        <v>0</v>
      </c>
      <c r="E17" s="8">
        <f t="shared" si="4"/>
        <v>0</v>
      </c>
      <c r="F17" s="8">
        <f t="shared" si="4"/>
        <v>0</v>
      </c>
      <c r="G17" s="8">
        <f t="shared" si="4"/>
        <v>0</v>
      </c>
      <c r="H17" s="8">
        <f t="shared" si="4"/>
        <v>0</v>
      </c>
      <c r="I17" s="8">
        <f t="shared" si="4"/>
        <v>0</v>
      </c>
      <c r="J17" s="8">
        <f t="shared" si="4"/>
        <v>0</v>
      </c>
      <c r="K17" s="8">
        <f t="shared" si="4"/>
        <v>0</v>
      </c>
      <c r="L17" s="8">
        <f t="shared" si="4"/>
        <v>0</v>
      </c>
      <c r="M17" s="8">
        <f t="shared" si="4"/>
        <v>0</v>
      </c>
      <c r="N17" s="8">
        <f t="shared" si="4"/>
        <v>0</v>
      </c>
      <c r="O17" s="9"/>
      <c r="P17" s="30"/>
      <c r="Q17" s="5"/>
      <c r="R17" s="4"/>
      <c r="S17" s="5"/>
      <c r="T17" s="5"/>
      <c r="U17" s="5"/>
      <c r="V17" s="11"/>
      <c r="W17" s="11"/>
      <c r="X17" s="11"/>
      <c r="Y17" s="11"/>
      <c r="Z17" s="11"/>
      <c r="AA17" s="11"/>
      <c r="AB17" s="11"/>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c r="IW17" s="49"/>
      <c r="IX17" s="49"/>
      <c r="IY17" s="49"/>
      <c r="IZ17" s="49"/>
      <c r="JA17" s="49"/>
      <c r="JB17" s="49"/>
      <c r="JC17" s="49"/>
      <c r="JD17" s="49"/>
      <c r="JE17" s="49"/>
      <c r="JF17" s="49"/>
      <c r="JG17" s="49"/>
      <c r="JH17" s="49"/>
      <c r="JI17" s="49"/>
      <c r="JJ17" s="49"/>
      <c r="JK17" s="49"/>
      <c r="JL17" s="49"/>
      <c r="JM17" s="49"/>
      <c r="JN17" s="49"/>
      <c r="JO17" s="49"/>
      <c r="JP17" s="49"/>
      <c r="JQ17" s="49"/>
      <c r="JR17" s="49"/>
      <c r="JS17" s="49"/>
      <c r="JT17" s="49"/>
      <c r="JU17" s="49"/>
      <c r="JV17" s="49"/>
      <c r="JW17" s="49"/>
      <c r="JX17" s="49"/>
      <c r="JY17" s="49"/>
      <c r="JZ17" s="49"/>
      <c r="KA17" s="49"/>
      <c r="KB17" s="49"/>
      <c r="KC17" s="49"/>
      <c r="KD17" s="49"/>
      <c r="KE17" s="49"/>
      <c r="KF17" s="49"/>
      <c r="KG17" s="49"/>
      <c r="KH17" s="49"/>
      <c r="KI17" s="49"/>
      <c r="KJ17" s="49"/>
      <c r="KK17" s="49"/>
      <c r="KL17" s="49"/>
      <c r="KM17" s="49"/>
      <c r="KN17" s="49"/>
      <c r="KO17" s="49"/>
      <c r="KP17" s="49"/>
      <c r="KQ17" s="49"/>
      <c r="KR17" s="49"/>
      <c r="KS17" s="49"/>
      <c r="KT17" s="49"/>
      <c r="KU17" s="49"/>
      <c r="KV17" s="49"/>
      <c r="KW17" s="49"/>
      <c r="KX17" s="49"/>
      <c r="KY17" s="49"/>
      <c r="KZ17" s="49"/>
      <c r="LA17" s="49"/>
      <c r="LB17" s="49"/>
      <c r="LC17" s="49"/>
      <c r="LD17" s="49"/>
      <c r="LE17" s="49"/>
      <c r="LF17" s="49"/>
      <c r="LG17" s="49"/>
      <c r="LH17" s="49"/>
      <c r="LI17" s="49"/>
      <c r="LJ17" s="49"/>
      <c r="LK17" s="49"/>
      <c r="LL17" s="49"/>
      <c r="LM17" s="49"/>
      <c r="LN17" s="49"/>
      <c r="LO17" s="49"/>
      <c r="LP17" s="49"/>
      <c r="LQ17" s="49"/>
      <c r="LR17" s="49"/>
      <c r="LS17" s="49"/>
      <c r="LT17" s="49"/>
      <c r="LU17" s="49"/>
      <c r="LV17" s="49"/>
      <c r="LW17" s="49"/>
      <c r="LX17" s="49"/>
      <c r="LY17" s="49"/>
      <c r="LZ17" s="49"/>
      <c r="MA17" s="49"/>
      <c r="MB17" s="49"/>
      <c r="MC17" s="49"/>
      <c r="MD17" s="49"/>
      <c r="ME17" s="49"/>
      <c r="MF17" s="49"/>
      <c r="MG17" s="49"/>
      <c r="MH17" s="49"/>
      <c r="MI17" s="49"/>
      <c r="MJ17" s="49"/>
      <c r="MK17" s="49"/>
      <c r="ML17" s="49"/>
      <c r="MM17" s="49"/>
      <c r="MN17" s="49"/>
      <c r="MO17" s="49"/>
      <c r="MP17" s="49"/>
      <c r="MQ17" s="49"/>
      <c r="MR17" s="49"/>
      <c r="MS17" s="49"/>
      <c r="MT17" s="49"/>
      <c r="MU17" s="49"/>
      <c r="MV17" s="49"/>
      <c r="MW17" s="49"/>
      <c r="MX17" s="49"/>
      <c r="MY17" s="49"/>
      <c r="MZ17" s="49"/>
      <c r="NA17" s="49"/>
      <c r="NB17" s="49"/>
      <c r="NC17" s="49"/>
      <c r="ND17" s="49"/>
      <c r="NE17" s="49"/>
      <c r="NF17" s="49"/>
      <c r="NG17" s="49"/>
      <c r="NH17" s="49"/>
      <c r="NI17" s="49"/>
      <c r="NJ17" s="49"/>
      <c r="NK17" s="49"/>
      <c r="NL17" s="49"/>
      <c r="NM17" s="49"/>
      <c r="NN17" s="49"/>
      <c r="NO17" s="49"/>
      <c r="NP17" s="49"/>
      <c r="NQ17" s="49"/>
      <c r="NR17" s="49"/>
      <c r="NS17" s="49"/>
      <c r="NT17" s="49"/>
      <c r="NU17" s="49"/>
      <c r="NV17" s="49"/>
      <c r="NW17" s="49"/>
      <c r="NX17" s="49"/>
      <c r="NY17" s="49"/>
      <c r="NZ17" s="49"/>
      <c r="OA17" s="49"/>
      <c r="OB17" s="49"/>
      <c r="OC17" s="49"/>
      <c r="OD17" s="49"/>
      <c r="OE17" s="49"/>
      <c r="OF17" s="49"/>
      <c r="OG17" s="49"/>
      <c r="OH17" s="49"/>
      <c r="OI17" s="49"/>
      <c r="OJ17" s="49"/>
      <c r="OK17" s="49"/>
      <c r="OL17" s="49"/>
      <c r="OM17" s="49"/>
      <c r="ON17" s="49"/>
      <c r="OO17" s="49"/>
      <c r="OP17" s="49"/>
      <c r="OQ17" s="49"/>
      <c r="OR17" s="49"/>
      <c r="OS17" s="49"/>
      <c r="OT17" s="49"/>
      <c r="OU17" s="49"/>
      <c r="OV17" s="49"/>
      <c r="OW17" s="49"/>
      <c r="OX17" s="49"/>
      <c r="OY17" s="49"/>
      <c r="OZ17" s="49"/>
      <c r="PA17" s="49"/>
      <c r="PB17" s="49"/>
      <c r="PC17" s="49"/>
      <c r="PD17" s="49"/>
      <c r="PE17" s="49"/>
      <c r="PF17" s="49"/>
      <c r="PG17" s="49"/>
      <c r="PH17" s="49"/>
      <c r="PI17" s="49"/>
      <c r="PJ17" s="49"/>
      <c r="PK17" s="49"/>
      <c r="PL17" s="49"/>
      <c r="PM17" s="49"/>
      <c r="PN17" s="49"/>
      <c r="PO17" s="49"/>
      <c r="PP17" s="49"/>
      <c r="PQ17" s="49"/>
      <c r="PR17" s="49"/>
      <c r="PS17" s="49"/>
      <c r="PT17" s="49"/>
      <c r="PU17" s="49"/>
      <c r="PV17" s="49"/>
      <c r="PW17" s="49"/>
      <c r="PX17" s="49"/>
      <c r="PY17" s="49"/>
      <c r="PZ17" s="49"/>
      <c r="QA17" s="49"/>
      <c r="QB17" s="49"/>
      <c r="QC17" s="49"/>
      <c r="QD17" s="49"/>
      <c r="QE17" s="49"/>
      <c r="QF17" s="49"/>
      <c r="QG17" s="49"/>
      <c r="QH17" s="49"/>
      <c r="QI17" s="49"/>
      <c r="QJ17" s="49"/>
      <c r="QK17" s="49"/>
      <c r="QL17" s="49"/>
      <c r="QM17" s="49"/>
      <c r="QN17" s="49"/>
      <c r="QO17" s="49"/>
      <c r="QP17" s="49"/>
      <c r="QQ17" s="49"/>
      <c r="QR17" s="49"/>
      <c r="QS17" s="49"/>
      <c r="QT17" s="49"/>
      <c r="QU17" s="49"/>
      <c r="QV17" s="49"/>
      <c r="QW17" s="49"/>
      <c r="QX17" s="49"/>
      <c r="QY17" s="49"/>
      <c r="QZ17" s="49"/>
      <c r="RA17" s="49"/>
      <c r="RB17" s="49"/>
      <c r="RC17" s="49"/>
      <c r="RD17" s="49"/>
      <c r="RE17" s="49"/>
      <c r="RF17" s="49"/>
      <c r="RG17" s="49"/>
      <c r="RH17" s="49"/>
      <c r="RI17" s="49"/>
      <c r="RJ17" s="49"/>
      <c r="RK17" s="49"/>
      <c r="RL17" s="49"/>
      <c r="RM17" s="49"/>
      <c r="RN17" s="49"/>
      <c r="RO17" s="49"/>
      <c r="RP17" s="49"/>
      <c r="RQ17" s="49"/>
      <c r="RR17" s="49"/>
      <c r="RS17" s="49"/>
      <c r="RT17" s="49"/>
      <c r="RU17" s="49"/>
      <c r="RV17" s="49"/>
      <c r="RW17" s="49"/>
      <c r="RX17" s="49"/>
      <c r="RY17" s="49"/>
      <c r="RZ17" s="49"/>
      <c r="SA17" s="49"/>
      <c r="SB17" s="49"/>
      <c r="SC17" s="49"/>
      <c r="SD17" s="49"/>
      <c r="SE17" s="49"/>
      <c r="SF17" s="49"/>
      <c r="SG17" s="49"/>
      <c r="SH17" s="49"/>
      <c r="SI17" s="49"/>
      <c r="SJ17" s="49"/>
      <c r="SK17" s="49"/>
      <c r="SL17" s="49"/>
      <c r="SM17" s="49"/>
      <c r="SN17" s="49"/>
      <c r="SO17" s="49"/>
      <c r="SP17" s="49"/>
      <c r="SQ17" s="49"/>
      <c r="SR17" s="49"/>
      <c r="SS17" s="49"/>
      <c r="ST17" s="49"/>
      <c r="SU17" s="49"/>
      <c r="SV17" s="49"/>
      <c r="SW17" s="49"/>
      <c r="SX17" s="49"/>
      <c r="SY17" s="49"/>
      <c r="SZ17" s="49"/>
      <c r="TA17" s="49"/>
      <c r="TB17" s="49"/>
      <c r="TC17" s="49"/>
      <c r="TD17" s="49"/>
      <c r="TE17" s="49"/>
      <c r="TF17" s="49"/>
      <c r="TG17" s="49"/>
      <c r="TH17" s="49"/>
      <c r="TI17" s="49"/>
      <c r="TJ17" s="49"/>
      <c r="TK17" s="49"/>
    </row>
    <row r="18" spans="1:531" ht="166" customHeight="1" thickBot="1">
      <c r="A18" s="199" t="s">
        <v>177</v>
      </c>
      <c r="B18" s="199"/>
      <c r="C18" s="199"/>
      <c r="D18" s="199"/>
      <c r="E18" s="199"/>
      <c r="F18" s="199"/>
      <c r="G18" s="199"/>
      <c r="H18" s="199"/>
      <c r="I18" s="199"/>
      <c r="J18" s="199"/>
      <c r="K18" s="199"/>
      <c r="L18" s="199"/>
      <c r="M18" s="199"/>
      <c r="N18" s="199"/>
      <c r="O18" s="200"/>
      <c r="P18" s="40"/>
      <c r="Q18" s="50"/>
      <c r="R18" s="50"/>
      <c r="S18" s="50"/>
      <c r="T18" s="50"/>
      <c r="U18" s="211" t="s">
        <v>178</v>
      </c>
      <c r="V18" s="211"/>
      <c r="W18" s="211"/>
      <c r="X18" s="211"/>
      <c r="Y18" s="211"/>
      <c r="Z18" s="211"/>
      <c r="AA18" s="211"/>
      <c r="AB18" s="211"/>
      <c r="AC18" s="211"/>
      <c r="AD18" s="211"/>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row>
    <row r="19" spans="1:531" s="52" customFormat="1" ht="22" customHeight="1">
      <c r="A19" s="207" t="s">
        <v>60</v>
      </c>
      <c r="B19" s="57"/>
      <c r="C19" s="58" t="s">
        <v>7</v>
      </c>
      <c r="D19" s="59" t="s">
        <v>8</v>
      </c>
      <c r="E19" s="59" t="s">
        <v>9</v>
      </c>
      <c r="F19" s="59" t="s">
        <v>10</v>
      </c>
      <c r="G19" s="59" t="s">
        <v>11</v>
      </c>
      <c r="H19" s="36" t="s">
        <v>12</v>
      </c>
      <c r="I19" s="36" t="s">
        <v>13</v>
      </c>
      <c r="J19" s="36" t="s">
        <v>14</v>
      </c>
      <c r="K19" s="36" t="s">
        <v>15</v>
      </c>
      <c r="L19" s="36" t="s">
        <v>16</v>
      </c>
      <c r="M19" s="36" t="s">
        <v>17</v>
      </c>
      <c r="N19" s="36" t="s">
        <v>18</v>
      </c>
      <c r="O19" s="10" t="s">
        <v>0</v>
      </c>
      <c r="P19" s="29"/>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c r="IW19" s="49"/>
      <c r="IX19" s="49"/>
      <c r="IY19" s="49"/>
      <c r="IZ19" s="49"/>
      <c r="JA19" s="49"/>
      <c r="JB19" s="49"/>
      <c r="JC19" s="49"/>
      <c r="JD19" s="49"/>
      <c r="JE19" s="49"/>
      <c r="JF19" s="49"/>
      <c r="JG19" s="49"/>
      <c r="JH19" s="49"/>
      <c r="JI19" s="49"/>
      <c r="JJ19" s="49"/>
      <c r="JK19" s="49"/>
      <c r="JL19" s="49"/>
      <c r="JM19" s="49"/>
      <c r="JN19" s="49"/>
      <c r="JO19" s="49"/>
      <c r="JP19" s="49"/>
      <c r="JQ19" s="49"/>
      <c r="JR19" s="49"/>
      <c r="JS19" s="49"/>
      <c r="JT19" s="49"/>
      <c r="JU19" s="49"/>
      <c r="JV19" s="49"/>
      <c r="JW19" s="49"/>
      <c r="JX19" s="49"/>
      <c r="JY19" s="49"/>
      <c r="JZ19" s="49"/>
      <c r="KA19" s="49"/>
      <c r="KB19" s="49"/>
      <c r="KC19" s="49"/>
      <c r="KD19" s="49"/>
      <c r="KE19" s="49"/>
      <c r="KF19" s="49"/>
      <c r="KG19" s="49"/>
      <c r="KH19" s="49"/>
      <c r="KI19" s="49"/>
      <c r="KJ19" s="49"/>
      <c r="KK19" s="49"/>
      <c r="KL19" s="49"/>
      <c r="KM19" s="49"/>
      <c r="KN19" s="49"/>
      <c r="KO19" s="49"/>
      <c r="KP19" s="49"/>
      <c r="KQ19" s="49"/>
      <c r="KR19" s="49"/>
      <c r="KS19" s="49"/>
      <c r="KT19" s="49"/>
      <c r="KU19" s="49"/>
      <c r="KV19" s="49"/>
      <c r="KW19" s="49"/>
      <c r="KX19" s="49"/>
      <c r="KY19" s="49"/>
      <c r="KZ19" s="49"/>
      <c r="LA19" s="49"/>
      <c r="LB19" s="49"/>
      <c r="LC19" s="49"/>
      <c r="LD19" s="49"/>
      <c r="LE19" s="49"/>
      <c r="LF19" s="49"/>
      <c r="LG19" s="49"/>
      <c r="LH19" s="49"/>
      <c r="LI19" s="49"/>
      <c r="LJ19" s="49"/>
      <c r="LK19" s="49"/>
      <c r="LL19" s="49"/>
      <c r="LM19" s="49"/>
      <c r="LN19" s="49"/>
      <c r="LO19" s="49"/>
      <c r="LP19" s="49"/>
      <c r="LQ19" s="49"/>
      <c r="LR19" s="49"/>
      <c r="LS19" s="49"/>
      <c r="LT19" s="49"/>
      <c r="LU19" s="49"/>
      <c r="LV19" s="49"/>
      <c r="LW19" s="49"/>
      <c r="LX19" s="49"/>
      <c r="LY19" s="49"/>
      <c r="LZ19" s="49"/>
      <c r="MA19" s="49"/>
      <c r="MB19" s="49"/>
      <c r="MC19" s="49"/>
      <c r="MD19" s="49"/>
      <c r="ME19" s="49"/>
      <c r="MF19" s="49"/>
      <c r="MG19" s="49"/>
      <c r="MH19" s="49"/>
      <c r="MI19" s="49"/>
      <c r="MJ19" s="49"/>
      <c r="MK19" s="49"/>
      <c r="ML19" s="49"/>
      <c r="MM19" s="49"/>
      <c r="MN19" s="49"/>
      <c r="MO19" s="49"/>
      <c r="MP19" s="49"/>
      <c r="MQ19" s="49"/>
      <c r="MR19" s="49"/>
      <c r="MS19" s="49"/>
      <c r="MT19" s="49"/>
      <c r="MU19" s="49"/>
      <c r="MV19" s="49"/>
      <c r="MW19" s="49"/>
      <c r="MX19" s="49"/>
      <c r="MY19" s="49"/>
      <c r="MZ19" s="49"/>
      <c r="NA19" s="49"/>
      <c r="NB19" s="49"/>
      <c r="NC19" s="49"/>
      <c r="ND19" s="49"/>
      <c r="NE19" s="49"/>
      <c r="NF19" s="49"/>
      <c r="NG19" s="49"/>
      <c r="NH19" s="49"/>
      <c r="NI19" s="49"/>
      <c r="NJ19" s="49"/>
      <c r="NK19" s="49"/>
      <c r="NL19" s="49"/>
      <c r="NM19" s="49"/>
      <c r="NN19" s="49"/>
      <c r="NO19" s="49"/>
      <c r="NP19" s="49"/>
      <c r="NQ19" s="49"/>
      <c r="NR19" s="49"/>
      <c r="NS19" s="49"/>
      <c r="NT19" s="49"/>
      <c r="NU19" s="49"/>
      <c r="NV19" s="49"/>
      <c r="NW19" s="49"/>
      <c r="NX19" s="49"/>
      <c r="NY19" s="49"/>
      <c r="NZ19" s="49"/>
      <c r="OA19" s="49"/>
      <c r="OB19" s="49"/>
      <c r="OC19" s="49"/>
      <c r="OD19" s="49"/>
      <c r="OE19" s="49"/>
      <c r="OF19" s="49"/>
      <c r="OG19" s="49"/>
      <c r="OH19" s="49"/>
      <c r="OI19" s="49"/>
      <c r="OJ19" s="49"/>
      <c r="OK19" s="49"/>
      <c r="OL19" s="49"/>
      <c r="OM19" s="49"/>
      <c r="ON19" s="49"/>
      <c r="OO19" s="49"/>
      <c r="OP19" s="49"/>
      <c r="OQ19" s="49"/>
      <c r="OR19" s="49"/>
      <c r="OS19" s="49"/>
      <c r="OT19" s="49"/>
      <c r="OU19" s="49"/>
      <c r="OV19" s="49"/>
      <c r="OW19" s="49"/>
      <c r="OX19" s="49"/>
      <c r="OY19" s="49"/>
      <c r="OZ19" s="49"/>
      <c r="PA19" s="49"/>
      <c r="PB19" s="49"/>
      <c r="PC19" s="49"/>
      <c r="PD19" s="49"/>
      <c r="PE19" s="49"/>
      <c r="PF19" s="49"/>
      <c r="PG19" s="49"/>
      <c r="PH19" s="49"/>
      <c r="PI19" s="49"/>
      <c r="PJ19" s="49"/>
      <c r="PK19" s="49"/>
      <c r="PL19" s="49"/>
      <c r="PM19" s="49"/>
      <c r="PN19" s="49"/>
      <c r="PO19" s="49"/>
      <c r="PP19" s="49"/>
      <c r="PQ19" s="49"/>
      <c r="PR19" s="49"/>
      <c r="PS19" s="49"/>
      <c r="PT19" s="49"/>
      <c r="PU19" s="49"/>
      <c r="PV19" s="49"/>
      <c r="PW19" s="49"/>
      <c r="PX19" s="49"/>
      <c r="PY19" s="49"/>
      <c r="PZ19" s="49"/>
      <c r="QA19" s="49"/>
      <c r="QB19" s="49"/>
      <c r="QC19" s="49"/>
      <c r="QD19" s="49"/>
      <c r="QE19" s="49"/>
      <c r="QF19" s="49"/>
      <c r="QG19" s="49"/>
      <c r="QH19" s="49"/>
      <c r="QI19" s="49"/>
      <c r="QJ19" s="49"/>
      <c r="QK19" s="49"/>
      <c r="QL19" s="49"/>
      <c r="QM19" s="49"/>
      <c r="QN19" s="49"/>
      <c r="QO19" s="49"/>
      <c r="QP19" s="49"/>
      <c r="QQ19" s="49"/>
      <c r="QR19" s="49"/>
      <c r="QS19" s="49"/>
      <c r="QT19" s="49"/>
      <c r="QU19" s="49"/>
      <c r="QV19" s="49"/>
      <c r="QW19" s="49"/>
      <c r="QX19" s="49"/>
      <c r="QY19" s="49"/>
      <c r="QZ19" s="49"/>
      <c r="RA19" s="49"/>
      <c r="RB19" s="49"/>
      <c r="RC19" s="49"/>
      <c r="RD19" s="49"/>
      <c r="RE19" s="49"/>
      <c r="RF19" s="49"/>
      <c r="RG19" s="49"/>
      <c r="RH19" s="49"/>
      <c r="RI19" s="49"/>
      <c r="RJ19" s="49"/>
      <c r="RK19" s="49"/>
      <c r="RL19" s="49"/>
      <c r="RM19" s="49"/>
      <c r="RN19" s="49"/>
      <c r="RO19" s="49"/>
      <c r="RP19" s="49"/>
      <c r="RQ19" s="49"/>
      <c r="RR19" s="49"/>
      <c r="RS19" s="49"/>
      <c r="RT19" s="49"/>
      <c r="RU19" s="49"/>
      <c r="RV19" s="49"/>
      <c r="RW19" s="49"/>
      <c r="RX19" s="49"/>
      <c r="RY19" s="49"/>
      <c r="RZ19" s="49"/>
      <c r="SA19" s="49"/>
      <c r="SB19" s="49"/>
      <c r="SC19" s="49"/>
      <c r="SD19" s="49"/>
      <c r="SE19" s="49"/>
      <c r="SF19" s="49"/>
      <c r="SG19" s="49"/>
      <c r="SH19" s="49"/>
      <c r="SI19" s="49"/>
      <c r="SJ19" s="49"/>
      <c r="SK19" s="49"/>
      <c r="SL19" s="49"/>
      <c r="SM19" s="49"/>
      <c r="SN19" s="49"/>
      <c r="SO19" s="49"/>
      <c r="SP19" s="49"/>
      <c r="SQ19" s="49"/>
      <c r="SR19" s="49"/>
      <c r="SS19" s="49"/>
      <c r="ST19" s="49"/>
      <c r="SU19" s="49"/>
      <c r="SV19" s="49"/>
      <c r="SW19" s="49"/>
      <c r="SX19" s="49"/>
      <c r="SY19" s="49"/>
      <c r="SZ19" s="49"/>
      <c r="TA19" s="49"/>
      <c r="TB19" s="49"/>
      <c r="TC19" s="49"/>
      <c r="TD19" s="49"/>
      <c r="TE19" s="49"/>
      <c r="TF19" s="49"/>
      <c r="TG19" s="49"/>
      <c r="TH19" s="49"/>
      <c r="TI19" s="49"/>
      <c r="TJ19" s="49"/>
      <c r="TK19" s="49"/>
    </row>
    <row r="20" spans="1:531" s="54" customFormat="1" ht="45" customHeight="1">
      <c r="A20" s="208"/>
      <c r="B20" s="60" t="str">
        <f>B$14</f>
        <v>Low water use plant demand (inches), YOUR LOCATION</v>
      </c>
      <c r="C20" s="41">
        <f>$C$14</f>
        <v>0</v>
      </c>
      <c r="D20" s="41">
        <f>$D$14</f>
        <v>0</v>
      </c>
      <c r="E20" s="41">
        <f>$E$14</f>
        <v>0</v>
      </c>
      <c r="F20" s="41">
        <f>$F$14</f>
        <v>0</v>
      </c>
      <c r="G20" s="41">
        <f>$G$14</f>
        <v>0</v>
      </c>
      <c r="H20" s="41">
        <f>$H$14</f>
        <v>0</v>
      </c>
      <c r="I20" s="41">
        <f>$I$14</f>
        <v>0</v>
      </c>
      <c r="J20" s="41">
        <f>$J$14</f>
        <v>0</v>
      </c>
      <c r="K20" s="41">
        <f>$K$14</f>
        <v>0</v>
      </c>
      <c r="L20" s="41">
        <f>$L$14</f>
        <v>0</v>
      </c>
      <c r="M20" s="41">
        <f>$M$14</f>
        <v>0</v>
      </c>
      <c r="N20" s="41">
        <f>$N$14</f>
        <v>0</v>
      </c>
      <c r="O20" s="16">
        <f>SUM(C20:N20)</f>
        <v>0</v>
      </c>
      <c r="P20" s="3"/>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c r="IW20" s="49"/>
      <c r="IX20" s="49"/>
      <c r="IY20" s="49"/>
      <c r="IZ20" s="49"/>
      <c r="JA20" s="49"/>
      <c r="JB20" s="49"/>
      <c r="JC20" s="49"/>
      <c r="JD20" s="49"/>
      <c r="JE20" s="49"/>
      <c r="JF20" s="49"/>
      <c r="JG20" s="49"/>
      <c r="JH20" s="49"/>
      <c r="JI20" s="49"/>
      <c r="JJ20" s="49"/>
      <c r="JK20" s="49"/>
      <c r="JL20" s="49"/>
      <c r="JM20" s="49"/>
      <c r="JN20" s="49"/>
      <c r="JO20" s="49"/>
      <c r="JP20" s="49"/>
      <c r="JQ20" s="49"/>
      <c r="JR20" s="49"/>
      <c r="JS20" s="49"/>
      <c r="JT20" s="49"/>
      <c r="JU20" s="49"/>
      <c r="JV20" s="49"/>
      <c r="JW20" s="49"/>
      <c r="JX20" s="49"/>
      <c r="JY20" s="49"/>
      <c r="JZ20" s="49"/>
      <c r="KA20" s="49"/>
      <c r="KB20" s="49"/>
      <c r="KC20" s="49"/>
      <c r="KD20" s="49"/>
      <c r="KE20" s="49"/>
      <c r="KF20" s="49"/>
      <c r="KG20" s="49"/>
      <c r="KH20" s="49"/>
      <c r="KI20" s="49"/>
      <c r="KJ20" s="49"/>
      <c r="KK20" s="49"/>
      <c r="KL20" s="49"/>
      <c r="KM20" s="49"/>
      <c r="KN20" s="49"/>
      <c r="KO20" s="49"/>
      <c r="KP20" s="49"/>
      <c r="KQ20" s="49"/>
      <c r="KR20" s="49"/>
      <c r="KS20" s="49"/>
      <c r="KT20" s="49"/>
      <c r="KU20" s="49"/>
      <c r="KV20" s="49"/>
      <c r="KW20" s="49"/>
      <c r="KX20" s="49"/>
      <c r="KY20" s="49"/>
      <c r="KZ20" s="49"/>
      <c r="LA20" s="49"/>
      <c r="LB20" s="49"/>
      <c r="LC20" s="49"/>
      <c r="LD20" s="49"/>
      <c r="LE20" s="49"/>
      <c r="LF20" s="49"/>
      <c r="LG20" s="49"/>
      <c r="LH20" s="49"/>
      <c r="LI20" s="49"/>
      <c r="LJ20" s="49"/>
      <c r="LK20" s="49"/>
      <c r="LL20" s="49"/>
      <c r="LM20" s="49"/>
      <c r="LN20" s="49"/>
      <c r="LO20" s="49"/>
      <c r="LP20" s="49"/>
      <c r="LQ20" s="49"/>
      <c r="LR20" s="49"/>
      <c r="LS20" s="49"/>
      <c r="LT20" s="49"/>
      <c r="LU20" s="49"/>
      <c r="LV20" s="49"/>
      <c r="LW20" s="49"/>
      <c r="LX20" s="49"/>
      <c r="LY20" s="49"/>
      <c r="LZ20" s="49"/>
      <c r="MA20" s="49"/>
      <c r="MB20" s="49"/>
      <c r="MC20" s="49"/>
      <c r="MD20" s="49"/>
      <c r="ME20" s="49"/>
      <c r="MF20" s="49"/>
      <c r="MG20" s="49"/>
      <c r="MH20" s="49"/>
      <c r="MI20" s="49"/>
      <c r="MJ20" s="49"/>
      <c r="MK20" s="49"/>
      <c r="ML20" s="49"/>
      <c r="MM20" s="49"/>
      <c r="MN20" s="49"/>
      <c r="MO20" s="49"/>
      <c r="MP20" s="49"/>
      <c r="MQ20" s="49"/>
      <c r="MR20" s="49"/>
      <c r="MS20" s="49"/>
      <c r="MT20" s="49"/>
      <c r="MU20" s="49"/>
      <c r="MV20" s="49"/>
      <c r="MW20" s="49"/>
      <c r="MX20" s="49"/>
      <c r="MY20" s="49"/>
      <c r="MZ20" s="49"/>
      <c r="NA20" s="49"/>
      <c r="NB20" s="49"/>
      <c r="NC20" s="49"/>
      <c r="ND20" s="49"/>
      <c r="NE20" s="49"/>
      <c r="NF20" s="49"/>
      <c r="NG20" s="49"/>
      <c r="NH20" s="49"/>
      <c r="NI20" s="49"/>
      <c r="NJ20" s="49"/>
      <c r="NK20" s="49"/>
      <c r="NL20" s="49"/>
      <c r="NM20" s="49"/>
      <c r="NN20" s="49"/>
      <c r="NO20" s="49"/>
      <c r="NP20" s="49"/>
      <c r="NQ20" s="49"/>
      <c r="NR20" s="49"/>
      <c r="NS20" s="49"/>
      <c r="NT20" s="49"/>
      <c r="NU20" s="49"/>
      <c r="NV20" s="49"/>
      <c r="NW20" s="49"/>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row>
    <row r="21" spans="1:531" ht="41" customHeight="1">
      <c r="A21" s="208"/>
      <c r="B21" s="57" t="s">
        <v>51</v>
      </c>
      <c r="C21" s="61">
        <f>2*C$10</f>
        <v>0</v>
      </c>
      <c r="D21" s="61">
        <f t="shared" ref="D21:N21" si="5">2*D$10</f>
        <v>0</v>
      </c>
      <c r="E21" s="61">
        <f t="shared" si="5"/>
        <v>0</v>
      </c>
      <c r="F21" s="61">
        <f t="shared" si="5"/>
        <v>0</v>
      </c>
      <c r="G21" s="61">
        <f t="shared" si="5"/>
        <v>0</v>
      </c>
      <c r="H21" s="61">
        <f t="shared" si="5"/>
        <v>0</v>
      </c>
      <c r="I21" s="61">
        <f t="shared" si="5"/>
        <v>0</v>
      </c>
      <c r="J21" s="61">
        <f t="shared" si="5"/>
        <v>0</v>
      </c>
      <c r="K21" s="61">
        <f t="shared" si="5"/>
        <v>0</v>
      </c>
      <c r="L21" s="61">
        <f t="shared" si="5"/>
        <v>0</v>
      </c>
      <c r="M21" s="61">
        <f t="shared" si="5"/>
        <v>0</v>
      </c>
      <c r="N21" s="61">
        <f t="shared" si="5"/>
        <v>0</v>
      </c>
      <c r="O21" s="62">
        <f t="shared" si="1"/>
        <v>0</v>
      </c>
      <c r="P21" s="35" t="s">
        <v>19</v>
      </c>
      <c r="Q21" s="50"/>
      <c r="R21" s="50"/>
      <c r="S21" s="50"/>
      <c r="T21" s="50"/>
      <c r="U21" s="44" t="s">
        <v>71</v>
      </c>
      <c r="V21" s="81" t="s">
        <v>72</v>
      </c>
      <c r="W21" s="78" t="s">
        <v>74</v>
      </c>
      <c r="X21" s="82" t="s">
        <v>75</v>
      </c>
      <c r="Y21" s="78" t="s">
        <v>76</v>
      </c>
      <c r="Z21" s="78" t="s">
        <v>77</v>
      </c>
      <c r="AA21" s="83" t="s">
        <v>78</v>
      </c>
      <c r="AB21" s="78" t="s">
        <v>79</v>
      </c>
      <c r="AC21" s="78" t="s">
        <v>80</v>
      </c>
      <c r="AD21" s="78" t="s">
        <v>81</v>
      </c>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row>
    <row r="22" spans="1:531" ht="114" customHeight="1" thickBot="1">
      <c r="A22" s="209"/>
      <c r="B22" s="46" t="s">
        <v>38</v>
      </c>
      <c r="C22" s="9">
        <f t="shared" ref="C22:N22" si="6">IF(C21&gt;C$14,1,0)</f>
        <v>0</v>
      </c>
      <c r="D22" s="9">
        <f t="shared" si="6"/>
        <v>0</v>
      </c>
      <c r="E22" s="9">
        <f t="shared" si="6"/>
        <v>0</v>
      </c>
      <c r="F22" s="9">
        <f t="shared" si="6"/>
        <v>0</v>
      </c>
      <c r="G22" s="9">
        <f t="shared" si="6"/>
        <v>0</v>
      </c>
      <c r="H22" s="9">
        <f t="shared" si="6"/>
        <v>0</v>
      </c>
      <c r="I22" s="9">
        <f t="shared" si="6"/>
        <v>0</v>
      </c>
      <c r="J22" s="9">
        <f t="shared" si="6"/>
        <v>0</v>
      </c>
      <c r="K22" s="9">
        <f t="shared" si="6"/>
        <v>0</v>
      </c>
      <c r="L22" s="9">
        <f t="shared" si="6"/>
        <v>0</v>
      </c>
      <c r="M22" s="9">
        <f t="shared" si="6"/>
        <v>0</v>
      </c>
      <c r="N22" s="9">
        <f t="shared" si="6"/>
        <v>0</v>
      </c>
      <c r="O22" s="15">
        <f t="shared" si="1"/>
        <v>0</v>
      </c>
      <c r="P22" s="14" t="s">
        <v>28</v>
      </c>
      <c r="Q22" s="50"/>
      <c r="R22" s="50"/>
      <c r="S22" s="50"/>
      <c r="T22" s="50"/>
      <c r="U22" s="84" t="s">
        <v>82</v>
      </c>
      <c r="V22" s="42">
        <f>O22</f>
        <v>0</v>
      </c>
      <c r="W22" s="43">
        <f>O26</f>
        <v>0</v>
      </c>
      <c r="X22" s="44">
        <f>O30</f>
        <v>0</v>
      </c>
      <c r="Y22" s="43">
        <f>O34</f>
        <v>0</v>
      </c>
      <c r="Z22" s="80">
        <f>O38</f>
        <v>0</v>
      </c>
      <c r="AA22" s="80">
        <f>O42</f>
        <v>0</v>
      </c>
      <c r="AB22" s="80">
        <f>O46</f>
        <v>0</v>
      </c>
      <c r="AC22" s="85">
        <f>O50</f>
        <v>0</v>
      </c>
      <c r="AD22" s="80">
        <f>O54</f>
        <v>0</v>
      </c>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row>
    <row r="23" spans="1:531" ht="20" customHeight="1">
      <c r="A23" s="207" t="s">
        <v>61</v>
      </c>
      <c r="B23" s="57"/>
      <c r="C23" s="63" t="s">
        <v>7</v>
      </c>
      <c r="D23" s="59" t="s">
        <v>8</v>
      </c>
      <c r="E23" s="59" t="s">
        <v>9</v>
      </c>
      <c r="F23" s="59" t="s">
        <v>10</v>
      </c>
      <c r="G23" s="59" t="s">
        <v>11</v>
      </c>
      <c r="H23" s="59" t="s">
        <v>12</v>
      </c>
      <c r="I23" s="59" t="s">
        <v>13</v>
      </c>
      <c r="J23" s="59" t="s">
        <v>14</v>
      </c>
      <c r="K23" s="59" t="s">
        <v>15</v>
      </c>
      <c r="L23" s="59" t="s">
        <v>16</v>
      </c>
      <c r="M23" s="59" t="s">
        <v>17</v>
      </c>
      <c r="N23" s="59" t="s">
        <v>18</v>
      </c>
      <c r="O23" s="64" t="s">
        <v>0</v>
      </c>
      <c r="Q23" s="50"/>
      <c r="R23" s="50"/>
      <c r="S23" s="50"/>
      <c r="T23" s="50"/>
      <c r="U23" s="44" t="s">
        <v>73</v>
      </c>
      <c r="V23" s="86">
        <f>O22</f>
        <v>0</v>
      </c>
      <c r="W23" s="87">
        <f>O26</f>
        <v>0</v>
      </c>
      <c r="X23" s="86">
        <f>O30</f>
        <v>0</v>
      </c>
      <c r="Y23" s="87">
        <f>O34</f>
        <v>0</v>
      </c>
      <c r="Z23" s="88">
        <f>O38</f>
        <v>0</v>
      </c>
      <c r="AA23" s="88">
        <f>O42</f>
        <v>0</v>
      </c>
      <c r="AB23" s="88">
        <f>O46</f>
        <v>0</v>
      </c>
      <c r="AC23" s="88">
        <f>O50</f>
        <v>0</v>
      </c>
      <c r="AD23" s="88">
        <f>O54</f>
        <v>0</v>
      </c>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row>
    <row r="24" spans="1:531" s="53" customFormat="1" ht="36" customHeight="1">
      <c r="A24" s="208"/>
      <c r="B24" s="45" t="str">
        <f>B$14</f>
        <v>Low water use plant demand (inches), YOUR LOCATION</v>
      </c>
      <c r="C24" s="41">
        <f>$C$14</f>
        <v>0</v>
      </c>
      <c r="D24" s="41">
        <f>$D$14</f>
        <v>0</v>
      </c>
      <c r="E24" s="41">
        <f>E$14</f>
        <v>0</v>
      </c>
      <c r="F24" s="41">
        <f>$F$14</f>
        <v>0</v>
      </c>
      <c r="G24" s="41">
        <f>$G$14</f>
        <v>0</v>
      </c>
      <c r="H24" s="41">
        <f>$H$14</f>
        <v>0</v>
      </c>
      <c r="I24" s="41">
        <f>$I$14</f>
        <v>0</v>
      </c>
      <c r="J24" s="41">
        <f>$J$14</f>
        <v>0</v>
      </c>
      <c r="K24" s="41">
        <f>$K$14</f>
        <v>0</v>
      </c>
      <c r="L24" s="41">
        <f>$L$14</f>
        <v>0</v>
      </c>
      <c r="M24" s="41">
        <f>$M$14</f>
        <v>0</v>
      </c>
      <c r="N24" s="41">
        <f>$N$14</f>
        <v>0</v>
      </c>
      <c r="O24" s="16">
        <f>SUM(C24:N24)</f>
        <v>0</v>
      </c>
      <c r="P24" s="3"/>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c r="IW24" s="49"/>
      <c r="IX24" s="49"/>
      <c r="IY24" s="49"/>
      <c r="IZ24" s="49"/>
      <c r="JA24" s="49"/>
      <c r="JB24" s="49"/>
      <c r="JC24" s="49"/>
      <c r="JD24" s="49"/>
      <c r="JE24" s="49"/>
      <c r="JF24" s="49"/>
      <c r="JG24" s="49"/>
      <c r="JH24" s="49"/>
      <c r="JI24" s="49"/>
      <c r="JJ24" s="49"/>
      <c r="JK24" s="49"/>
      <c r="JL24" s="49"/>
      <c r="JM24" s="49"/>
      <c r="JN24" s="49"/>
      <c r="JO24" s="49"/>
      <c r="JP24" s="49"/>
      <c r="JQ24" s="49"/>
      <c r="JR24" s="49"/>
      <c r="JS24" s="49"/>
      <c r="JT24" s="49"/>
      <c r="JU24" s="49"/>
      <c r="JV24" s="49"/>
      <c r="JW24" s="49"/>
      <c r="JX24" s="49"/>
      <c r="JY24" s="49"/>
      <c r="JZ24" s="49"/>
      <c r="KA24" s="49"/>
      <c r="KB24" s="49"/>
      <c r="KC24" s="49"/>
      <c r="KD24" s="49"/>
      <c r="KE24" s="49"/>
      <c r="KF24" s="49"/>
      <c r="KG24" s="49"/>
      <c r="KH24" s="49"/>
      <c r="KI24" s="49"/>
      <c r="KJ24" s="49"/>
      <c r="KK24" s="49"/>
      <c r="KL24" s="49"/>
      <c r="KM24" s="49"/>
      <c r="KN24" s="49"/>
      <c r="KO24" s="49"/>
      <c r="KP24" s="49"/>
      <c r="KQ24" s="49"/>
      <c r="KR24" s="49"/>
      <c r="KS24" s="49"/>
      <c r="KT24" s="49"/>
      <c r="KU24" s="49"/>
      <c r="KV24" s="49"/>
      <c r="KW24" s="49"/>
      <c r="KX24" s="49"/>
      <c r="KY24" s="49"/>
      <c r="KZ24" s="49"/>
      <c r="LA24" s="49"/>
      <c r="LB24" s="49"/>
      <c r="LC24" s="49"/>
      <c r="LD24" s="49"/>
      <c r="LE24" s="49"/>
      <c r="LF24" s="49"/>
      <c r="LG24" s="49"/>
      <c r="LH24" s="49"/>
      <c r="LI24" s="49"/>
      <c r="LJ24" s="49"/>
      <c r="LK24" s="49"/>
      <c r="LL24" s="49"/>
      <c r="LM24" s="49"/>
      <c r="LN24" s="49"/>
      <c r="LO24" s="49"/>
      <c r="LP24" s="49"/>
      <c r="LQ24" s="49"/>
      <c r="LR24" s="49"/>
      <c r="LS24" s="49"/>
      <c r="LT24" s="49"/>
      <c r="LU24" s="49"/>
      <c r="LV24" s="49"/>
      <c r="LW24" s="49"/>
      <c r="LX24" s="49"/>
      <c r="LY24" s="49"/>
      <c r="LZ24" s="49"/>
      <c r="MA24" s="49"/>
      <c r="MB24" s="49"/>
      <c r="MC24" s="49"/>
      <c r="MD24" s="49"/>
      <c r="ME24" s="49"/>
      <c r="MF24" s="49"/>
      <c r="MG24" s="49"/>
      <c r="MH24" s="49"/>
      <c r="MI24" s="49"/>
      <c r="MJ24" s="49"/>
      <c r="MK24" s="49"/>
      <c r="ML24" s="49"/>
      <c r="MM24" s="49"/>
      <c r="MN24" s="49"/>
      <c r="MO24" s="49"/>
      <c r="MP24" s="49"/>
      <c r="MQ24" s="49"/>
      <c r="MR24" s="49"/>
      <c r="MS24" s="49"/>
      <c r="MT24" s="49"/>
      <c r="MU24" s="49"/>
      <c r="MV24" s="49"/>
      <c r="MW24" s="49"/>
      <c r="MX24" s="49"/>
      <c r="MY24" s="49"/>
      <c r="MZ24" s="49"/>
      <c r="NA24" s="49"/>
      <c r="NB24" s="49"/>
      <c r="NC24" s="49"/>
      <c r="ND24" s="49"/>
      <c r="NE24" s="49"/>
      <c r="NF24" s="49"/>
      <c r="NG24" s="49"/>
      <c r="NH24" s="49"/>
      <c r="NI24" s="49"/>
      <c r="NJ24" s="49"/>
      <c r="NK24" s="49"/>
      <c r="NL24" s="49"/>
      <c r="NM24" s="49"/>
      <c r="NN24" s="49"/>
      <c r="NO24" s="49"/>
      <c r="NP24" s="49"/>
      <c r="NQ24" s="49"/>
      <c r="NR24" s="49"/>
      <c r="NS24" s="49"/>
      <c r="NT24" s="49"/>
      <c r="NU24" s="49"/>
      <c r="NV24" s="49"/>
      <c r="NW24" s="49"/>
    </row>
    <row r="25" spans="1:531" s="49" customFormat="1" ht="30">
      <c r="A25" s="208"/>
      <c r="B25" s="35" t="s">
        <v>52</v>
      </c>
      <c r="C25" s="9">
        <f>3*C$10</f>
        <v>0</v>
      </c>
      <c r="D25" s="9">
        <f t="shared" ref="D25:N25" si="7">3*D$10</f>
        <v>0</v>
      </c>
      <c r="E25" s="9">
        <f t="shared" si="7"/>
        <v>0</v>
      </c>
      <c r="F25" s="9">
        <f t="shared" si="7"/>
        <v>0</v>
      </c>
      <c r="G25" s="9">
        <f t="shared" si="7"/>
        <v>0</v>
      </c>
      <c r="H25" s="9">
        <f t="shared" si="7"/>
        <v>0</v>
      </c>
      <c r="I25" s="9">
        <f t="shared" si="7"/>
        <v>0</v>
      </c>
      <c r="J25" s="9">
        <f t="shared" si="7"/>
        <v>0</v>
      </c>
      <c r="K25" s="9">
        <f t="shared" si="7"/>
        <v>0</v>
      </c>
      <c r="L25" s="9">
        <f t="shared" si="7"/>
        <v>0</v>
      </c>
      <c r="M25" s="9">
        <f t="shared" si="7"/>
        <v>0</v>
      </c>
      <c r="N25" s="9">
        <f t="shared" si="7"/>
        <v>0</v>
      </c>
      <c r="O25" s="27">
        <f t="shared" si="1"/>
        <v>0</v>
      </c>
      <c r="P25" s="3" t="s">
        <v>20</v>
      </c>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row>
    <row r="26" spans="1:531" s="49" customFormat="1" ht="103" customHeight="1" thickBot="1">
      <c r="A26" s="209"/>
      <c r="B26" s="3" t="s">
        <v>46</v>
      </c>
      <c r="C26" s="9">
        <f t="shared" ref="C26:N26" si="8">IF(C25&gt;C$14,1,0)</f>
        <v>0</v>
      </c>
      <c r="D26" s="9">
        <f t="shared" si="8"/>
        <v>0</v>
      </c>
      <c r="E26" s="9">
        <f t="shared" si="8"/>
        <v>0</v>
      </c>
      <c r="F26" s="9">
        <f t="shared" si="8"/>
        <v>0</v>
      </c>
      <c r="G26" s="9">
        <f t="shared" si="8"/>
        <v>0</v>
      </c>
      <c r="H26" s="9">
        <f t="shared" si="8"/>
        <v>0</v>
      </c>
      <c r="I26" s="9">
        <f t="shared" si="8"/>
        <v>0</v>
      </c>
      <c r="J26" s="9">
        <f t="shared" si="8"/>
        <v>0</v>
      </c>
      <c r="K26" s="9">
        <f t="shared" si="8"/>
        <v>0</v>
      </c>
      <c r="L26" s="9">
        <f t="shared" si="8"/>
        <v>0</v>
      </c>
      <c r="M26" s="9">
        <f t="shared" si="8"/>
        <v>0</v>
      </c>
      <c r="N26" s="9">
        <f t="shared" si="8"/>
        <v>0</v>
      </c>
      <c r="O26" s="15">
        <f t="shared" si="1"/>
        <v>0</v>
      </c>
      <c r="P26" s="14" t="s">
        <v>29</v>
      </c>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row>
    <row r="27" spans="1:531" s="52" customFormat="1" ht="15.75">
      <c r="A27" s="207" t="s">
        <v>62</v>
      </c>
      <c r="B27" s="57"/>
      <c r="C27" s="63" t="s">
        <v>7</v>
      </c>
      <c r="D27" s="59" t="s">
        <v>8</v>
      </c>
      <c r="E27" s="59" t="s">
        <v>9</v>
      </c>
      <c r="F27" s="59" t="s">
        <v>10</v>
      </c>
      <c r="G27" s="59" t="s">
        <v>11</v>
      </c>
      <c r="H27" s="59" t="s">
        <v>12</v>
      </c>
      <c r="I27" s="59" t="s">
        <v>13</v>
      </c>
      <c r="J27" s="59" t="s">
        <v>14</v>
      </c>
      <c r="K27" s="59" t="s">
        <v>15</v>
      </c>
      <c r="L27" s="59" t="s">
        <v>16</v>
      </c>
      <c r="M27" s="59" t="s">
        <v>17</v>
      </c>
      <c r="N27" s="59" t="s">
        <v>18</v>
      </c>
      <c r="O27" s="64" t="s">
        <v>0</v>
      </c>
      <c r="P27" s="3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c r="IW27" s="49"/>
      <c r="IX27" s="49"/>
      <c r="IY27" s="49"/>
      <c r="IZ27" s="49"/>
      <c r="JA27" s="49"/>
      <c r="JB27" s="49"/>
      <c r="JC27" s="49"/>
      <c r="JD27" s="49"/>
      <c r="JE27" s="49"/>
      <c r="JF27" s="49"/>
      <c r="JG27" s="49"/>
      <c r="JH27" s="49"/>
      <c r="JI27" s="49"/>
      <c r="JJ27" s="49"/>
      <c r="JK27" s="49"/>
      <c r="JL27" s="49"/>
      <c r="JM27" s="49"/>
      <c r="JN27" s="49"/>
      <c r="JO27" s="49"/>
      <c r="JP27" s="49"/>
      <c r="JQ27" s="49"/>
      <c r="JR27" s="49"/>
      <c r="JS27" s="49"/>
      <c r="JT27" s="49"/>
      <c r="JU27" s="49"/>
      <c r="JV27" s="49"/>
      <c r="JW27" s="49"/>
      <c r="JX27" s="49"/>
      <c r="JY27" s="49"/>
      <c r="JZ27" s="49"/>
      <c r="KA27" s="49"/>
      <c r="KB27" s="49"/>
      <c r="KC27" s="49"/>
      <c r="KD27" s="49"/>
      <c r="KE27" s="49"/>
      <c r="KF27" s="49"/>
      <c r="KG27" s="49"/>
      <c r="KH27" s="49"/>
      <c r="KI27" s="49"/>
      <c r="KJ27" s="49"/>
      <c r="KK27" s="49"/>
      <c r="KL27" s="49"/>
      <c r="KM27" s="49"/>
      <c r="KN27" s="49"/>
      <c r="KO27" s="49"/>
      <c r="KP27" s="49"/>
      <c r="KQ27" s="49"/>
      <c r="KR27" s="49"/>
      <c r="KS27" s="49"/>
      <c r="KT27" s="49"/>
      <c r="KU27" s="49"/>
      <c r="KV27" s="49"/>
      <c r="KW27" s="49"/>
      <c r="KX27" s="49"/>
      <c r="KY27" s="49"/>
      <c r="KZ27" s="49"/>
      <c r="LA27" s="49"/>
      <c r="LB27" s="49"/>
      <c r="LC27" s="49"/>
      <c r="LD27" s="49"/>
      <c r="LE27" s="49"/>
      <c r="LF27" s="49"/>
      <c r="LG27" s="49"/>
      <c r="LH27" s="49"/>
      <c r="LI27" s="49"/>
      <c r="LJ27" s="49"/>
      <c r="LK27" s="49"/>
      <c r="LL27" s="49"/>
      <c r="LM27" s="49"/>
      <c r="LN27" s="49"/>
      <c r="LO27" s="49"/>
      <c r="LP27" s="49"/>
      <c r="LQ27" s="49"/>
      <c r="LR27" s="49"/>
      <c r="LS27" s="49"/>
      <c r="LT27" s="49"/>
      <c r="LU27" s="49"/>
      <c r="LV27" s="49"/>
      <c r="LW27" s="49"/>
      <c r="LX27" s="49"/>
      <c r="LY27" s="49"/>
      <c r="LZ27" s="49"/>
      <c r="MA27" s="49"/>
      <c r="MB27" s="49"/>
      <c r="MC27" s="49"/>
      <c r="MD27" s="49"/>
      <c r="ME27" s="49"/>
      <c r="MF27" s="49"/>
      <c r="MG27" s="49"/>
      <c r="MH27" s="49"/>
      <c r="MI27" s="49"/>
      <c r="MJ27" s="49"/>
      <c r="MK27" s="49"/>
      <c r="ML27" s="49"/>
      <c r="MM27" s="49"/>
      <c r="MN27" s="49"/>
      <c r="MO27" s="49"/>
      <c r="MP27" s="49"/>
      <c r="MQ27" s="49"/>
      <c r="MR27" s="49"/>
      <c r="MS27" s="49"/>
      <c r="MT27" s="49"/>
      <c r="MU27" s="49"/>
      <c r="MV27" s="49"/>
      <c r="MW27" s="49"/>
      <c r="MX27" s="49"/>
      <c r="MY27" s="49"/>
      <c r="MZ27" s="49"/>
      <c r="NA27" s="49"/>
      <c r="NB27" s="49"/>
      <c r="NC27" s="49"/>
      <c r="ND27" s="49"/>
      <c r="NE27" s="49"/>
      <c r="NF27" s="49"/>
      <c r="NG27" s="49"/>
      <c r="NH27" s="49"/>
      <c r="NI27" s="49"/>
      <c r="NJ27" s="49"/>
      <c r="NK27" s="49"/>
      <c r="NL27" s="49"/>
      <c r="NM27" s="49"/>
      <c r="NN27" s="49"/>
      <c r="NO27" s="49"/>
      <c r="NP27" s="49"/>
      <c r="NQ27" s="49"/>
      <c r="NR27" s="49"/>
      <c r="NS27" s="49"/>
      <c r="NT27" s="49"/>
      <c r="NU27" s="49"/>
      <c r="NV27" s="49"/>
      <c r="NW27" s="49"/>
      <c r="NX27" s="49"/>
      <c r="NY27" s="49"/>
      <c r="NZ27" s="49"/>
      <c r="OA27" s="49"/>
      <c r="OB27" s="49"/>
      <c r="OC27" s="49"/>
      <c r="OD27" s="49"/>
      <c r="OE27" s="49"/>
      <c r="OF27" s="49"/>
      <c r="OG27" s="49"/>
      <c r="OH27" s="49"/>
      <c r="OI27" s="49"/>
      <c r="OJ27" s="49"/>
      <c r="OK27" s="49"/>
      <c r="OL27" s="49"/>
      <c r="OM27" s="49"/>
      <c r="ON27" s="49"/>
      <c r="OO27" s="49"/>
      <c r="OP27" s="49"/>
      <c r="OQ27" s="49"/>
      <c r="OR27" s="49"/>
      <c r="OS27" s="49"/>
      <c r="OT27" s="49"/>
      <c r="OU27" s="49"/>
      <c r="OV27" s="49"/>
      <c r="OW27" s="49"/>
      <c r="OX27" s="49"/>
      <c r="OY27" s="49"/>
      <c r="OZ27" s="49"/>
      <c r="PA27" s="49"/>
      <c r="PB27" s="49"/>
      <c r="PC27" s="49"/>
      <c r="PD27" s="49"/>
      <c r="PE27" s="49"/>
      <c r="PF27" s="49"/>
      <c r="PG27" s="49"/>
      <c r="PH27" s="49"/>
      <c r="PI27" s="49"/>
      <c r="PJ27" s="49"/>
      <c r="PK27" s="49"/>
      <c r="PL27" s="49"/>
      <c r="PM27" s="49"/>
      <c r="PN27" s="49"/>
      <c r="PO27" s="49"/>
      <c r="PP27" s="49"/>
      <c r="PQ27" s="49"/>
      <c r="PR27" s="49"/>
      <c r="PS27" s="49"/>
      <c r="PT27" s="49"/>
      <c r="PU27" s="49"/>
      <c r="PV27" s="49"/>
      <c r="PW27" s="49"/>
      <c r="PX27" s="49"/>
      <c r="PY27" s="49"/>
      <c r="PZ27" s="49"/>
      <c r="QA27" s="49"/>
      <c r="QB27" s="49"/>
      <c r="QC27" s="49"/>
      <c r="QD27" s="49"/>
      <c r="QE27" s="49"/>
      <c r="QF27" s="49"/>
      <c r="QG27" s="49"/>
      <c r="QH27" s="49"/>
      <c r="QI27" s="49"/>
      <c r="QJ27" s="49"/>
      <c r="QK27" s="49"/>
      <c r="QL27" s="49"/>
      <c r="QM27" s="49"/>
      <c r="QN27" s="49"/>
      <c r="QO27" s="49"/>
      <c r="QP27" s="49"/>
      <c r="QQ27" s="49"/>
      <c r="QR27" s="49"/>
      <c r="QS27" s="49"/>
      <c r="QT27" s="49"/>
      <c r="QU27" s="49"/>
      <c r="QV27" s="49"/>
      <c r="QW27" s="49"/>
      <c r="QX27" s="49"/>
      <c r="QY27" s="49"/>
      <c r="QZ27" s="49"/>
      <c r="RA27" s="49"/>
      <c r="RB27" s="49"/>
      <c r="RC27" s="49"/>
      <c r="RD27" s="49"/>
      <c r="RE27" s="49"/>
      <c r="RF27" s="49"/>
      <c r="RG27" s="49"/>
      <c r="RH27" s="49"/>
      <c r="RI27" s="49"/>
      <c r="RJ27" s="49"/>
      <c r="RK27" s="49"/>
      <c r="RL27" s="49"/>
      <c r="RM27" s="49"/>
      <c r="RN27" s="49"/>
      <c r="RO27" s="49"/>
      <c r="RP27" s="49"/>
      <c r="RQ27" s="49"/>
      <c r="RR27" s="49"/>
      <c r="RS27" s="49"/>
      <c r="RT27" s="49"/>
      <c r="RU27" s="49"/>
      <c r="RV27" s="49"/>
      <c r="RW27" s="49"/>
      <c r="RX27" s="49"/>
      <c r="RY27" s="49"/>
      <c r="RZ27" s="49"/>
      <c r="SA27" s="49"/>
      <c r="SB27" s="49"/>
      <c r="SC27" s="49"/>
      <c r="SD27" s="49"/>
      <c r="SE27" s="49"/>
      <c r="SF27" s="49"/>
      <c r="SG27" s="49"/>
      <c r="SH27" s="49"/>
      <c r="SI27" s="49"/>
      <c r="SJ27" s="49"/>
      <c r="SK27" s="49"/>
      <c r="SL27" s="49"/>
      <c r="SM27" s="49"/>
      <c r="SN27" s="49"/>
      <c r="SO27" s="49"/>
      <c r="SP27" s="49"/>
      <c r="SQ27" s="49"/>
      <c r="SR27" s="49"/>
      <c r="SS27" s="49"/>
      <c r="ST27" s="49"/>
      <c r="SU27" s="49"/>
      <c r="SV27" s="49"/>
      <c r="SW27" s="49"/>
      <c r="SX27" s="49"/>
      <c r="SY27" s="49"/>
      <c r="SZ27" s="49"/>
      <c r="TA27" s="49"/>
      <c r="TB27" s="49"/>
      <c r="TC27" s="49"/>
      <c r="TD27" s="49"/>
      <c r="TE27" s="49"/>
      <c r="TF27" s="49"/>
      <c r="TG27" s="49"/>
      <c r="TH27" s="49"/>
      <c r="TI27" s="49"/>
      <c r="TJ27" s="49"/>
      <c r="TK27" s="49"/>
    </row>
    <row r="28" spans="1:531" s="54" customFormat="1" ht="36" customHeight="1">
      <c r="A28" s="208"/>
      <c r="B28" s="45" t="str">
        <f>B$14</f>
        <v>Low water use plant demand (inches), YOUR LOCATION</v>
      </c>
      <c r="C28" s="41">
        <f>$C$14</f>
        <v>0</v>
      </c>
      <c r="D28" s="41">
        <f>$D$14</f>
        <v>0</v>
      </c>
      <c r="E28" s="41">
        <f>$E$14</f>
        <v>0</v>
      </c>
      <c r="F28" s="41">
        <f>$F$14</f>
        <v>0</v>
      </c>
      <c r="G28" s="41">
        <f>$G$14</f>
        <v>0</v>
      </c>
      <c r="H28" s="41">
        <f>$H$14</f>
        <v>0</v>
      </c>
      <c r="I28" s="41">
        <f>$I$14</f>
        <v>0</v>
      </c>
      <c r="J28" s="41">
        <f>$J$14</f>
        <v>0</v>
      </c>
      <c r="K28" s="41">
        <f>$K$14</f>
        <v>0</v>
      </c>
      <c r="L28" s="41">
        <f>$L$14</f>
        <v>0</v>
      </c>
      <c r="M28" s="41">
        <f>$M$14</f>
        <v>0</v>
      </c>
      <c r="N28" s="41">
        <f>$N$14</f>
        <v>0</v>
      </c>
      <c r="O28" s="16">
        <f>SUM(C28:N28)</f>
        <v>0</v>
      </c>
      <c r="P28" s="3"/>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c r="IS28" s="49"/>
      <c r="IT28" s="49"/>
      <c r="IU28" s="49"/>
      <c r="IV28" s="49"/>
      <c r="IW28" s="49"/>
      <c r="IX28" s="49"/>
      <c r="IY28" s="49"/>
      <c r="IZ28" s="49"/>
      <c r="JA28" s="49"/>
      <c r="JB28" s="49"/>
      <c r="JC28" s="49"/>
      <c r="JD28" s="49"/>
      <c r="JE28" s="49"/>
      <c r="JF28" s="49"/>
      <c r="JG28" s="49"/>
      <c r="JH28" s="49"/>
      <c r="JI28" s="49"/>
      <c r="JJ28" s="49"/>
      <c r="JK28" s="49"/>
      <c r="JL28" s="49"/>
      <c r="JM28" s="49"/>
      <c r="JN28" s="49"/>
      <c r="JO28" s="49"/>
      <c r="JP28" s="49"/>
      <c r="JQ28" s="49"/>
      <c r="JR28" s="49"/>
      <c r="JS28" s="49"/>
      <c r="JT28" s="49"/>
      <c r="JU28" s="49"/>
      <c r="JV28" s="49"/>
      <c r="JW28" s="49"/>
      <c r="JX28" s="49"/>
      <c r="JY28" s="49"/>
      <c r="JZ28" s="49"/>
      <c r="KA28" s="49"/>
      <c r="KB28" s="49"/>
      <c r="KC28" s="49"/>
      <c r="KD28" s="49"/>
      <c r="KE28" s="49"/>
      <c r="KF28" s="49"/>
      <c r="KG28" s="49"/>
      <c r="KH28" s="49"/>
      <c r="KI28" s="49"/>
      <c r="KJ28" s="49"/>
      <c r="KK28" s="49"/>
      <c r="KL28" s="49"/>
      <c r="KM28" s="49"/>
      <c r="KN28" s="49"/>
      <c r="KO28" s="49"/>
      <c r="KP28" s="49"/>
      <c r="KQ28" s="49"/>
      <c r="KR28" s="49"/>
      <c r="KS28" s="49"/>
      <c r="KT28" s="49"/>
      <c r="KU28" s="49"/>
      <c r="KV28" s="49"/>
      <c r="KW28" s="49"/>
      <c r="KX28" s="49"/>
      <c r="KY28" s="49"/>
      <c r="KZ28" s="49"/>
      <c r="LA28" s="49"/>
      <c r="LB28" s="49"/>
      <c r="LC28" s="49"/>
      <c r="LD28" s="49"/>
      <c r="LE28" s="49"/>
      <c r="LF28" s="49"/>
      <c r="LG28" s="49"/>
      <c r="LH28" s="49"/>
      <c r="LI28" s="49"/>
      <c r="LJ28" s="49"/>
      <c r="LK28" s="49"/>
      <c r="LL28" s="49"/>
      <c r="LM28" s="49"/>
      <c r="LN28" s="49"/>
      <c r="LO28" s="49"/>
      <c r="LP28" s="49"/>
      <c r="LQ28" s="49"/>
      <c r="LR28" s="49"/>
      <c r="LS28" s="49"/>
      <c r="LT28" s="49"/>
      <c r="LU28" s="49"/>
      <c r="LV28" s="49"/>
      <c r="LW28" s="49"/>
      <c r="LX28" s="49"/>
      <c r="LY28" s="49"/>
      <c r="LZ28" s="49"/>
      <c r="MA28" s="49"/>
      <c r="MB28" s="49"/>
      <c r="MC28" s="49"/>
      <c r="MD28" s="49"/>
      <c r="ME28" s="49"/>
      <c r="MF28" s="49"/>
      <c r="MG28" s="49"/>
      <c r="MH28" s="49"/>
      <c r="MI28" s="49"/>
      <c r="MJ28" s="49"/>
      <c r="MK28" s="49"/>
      <c r="ML28" s="49"/>
      <c r="MM28" s="49"/>
      <c r="MN28" s="49"/>
      <c r="MO28" s="49"/>
      <c r="MP28" s="49"/>
      <c r="MQ28" s="49"/>
      <c r="MR28" s="49"/>
      <c r="MS28" s="49"/>
      <c r="MT28" s="49"/>
      <c r="MU28" s="49"/>
      <c r="MV28" s="49"/>
      <c r="MW28" s="49"/>
      <c r="MX28" s="49"/>
      <c r="MY28" s="49"/>
      <c r="MZ28" s="49"/>
      <c r="NA28" s="49"/>
      <c r="NB28" s="49"/>
      <c r="NC28" s="49"/>
      <c r="ND28" s="49"/>
      <c r="NE28" s="49"/>
      <c r="NF28" s="49"/>
      <c r="NG28" s="49"/>
      <c r="NH28" s="49"/>
      <c r="NI28" s="49"/>
      <c r="NJ28" s="49"/>
      <c r="NK28" s="49"/>
      <c r="NL28" s="49"/>
      <c r="NM28" s="49"/>
      <c r="NN28" s="49"/>
      <c r="NO28" s="49"/>
      <c r="NP28" s="49"/>
      <c r="NQ28" s="49"/>
      <c r="NR28" s="49"/>
      <c r="NS28" s="49"/>
      <c r="NT28" s="49"/>
      <c r="NU28" s="49"/>
      <c r="NV28" s="49"/>
      <c r="NW28" s="49"/>
      <c r="NX28" s="53"/>
      <c r="NY28" s="53"/>
      <c r="NZ28" s="53"/>
      <c r="OA28" s="53"/>
      <c r="OB28" s="53"/>
      <c r="OC28" s="53"/>
      <c r="OD28" s="53"/>
      <c r="OE28" s="53"/>
      <c r="OF28" s="53"/>
      <c r="OG28" s="53"/>
      <c r="OH28" s="53"/>
      <c r="OI28" s="53"/>
      <c r="OJ28" s="53"/>
      <c r="OK28" s="53"/>
      <c r="OL28" s="53"/>
      <c r="OM28" s="53"/>
      <c r="ON28" s="53"/>
      <c r="OO28" s="53"/>
      <c r="OP28" s="53"/>
      <c r="OQ28" s="53"/>
      <c r="OR28" s="53"/>
      <c r="OS28" s="53"/>
      <c r="OT28" s="53"/>
      <c r="OU28" s="53"/>
      <c r="OV28" s="53"/>
      <c r="OW28" s="53"/>
      <c r="OX28" s="53"/>
      <c r="OY28" s="53"/>
      <c r="OZ28" s="53"/>
      <c r="PA28" s="53"/>
      <c r="PB28" s="53"/>
      <c r="PC28" s="53"/>
      <c r="PD28" s="53"/>
      <c r="PE28" s="53"/>
      <c r="PF28" s="53"/>
      <c r="PG28" s="53"/>
      <c r="PH28" s="53"/>
      <c r="PI28" s="53"/>
      <c r="PJ28" s="53"/>
      <c r="PK28" s="53"/>
      <c r="PL28" s="53"/>
      <c r="PM28" s="53"/>
      <c r="PN28" s="53"/>
      <c r="PO28" s="53"/>
      <c r="PP28" s="53"/>
      <c r="PQ28" s="53"/>
      <c r="PR28" s="53"/>
      <c r="PS28" s="53"/>
      <c r="PT28" s="53"/>
      <c r="PU28" s="53"/>
      <c r="PV28" s="53"/>
      <c r="PW28" s="53"/>
      <c r="PX28" s="53"/>
      <c r="PY28" s="53"/>
      <c r="PZ28" s="53"/>
      <c r="QA28" s="53"/>
      <c r="QB28" s="53"/>
      <c r="QC28" s="53"/>
      <c r="QD28" s="53"/>
      <c r="QE28" s="53"/>
      <c r="QF28" s="53"/>
      <c r="QG28" s="53"/>
      <c r="QH28" s="53"/>
      <c r="QI28" s="53"/>
      <c r="QJ28" s="53"/>
      <c r="QK28" s="53"/>
      <c r="QL28" s="53"/>
      <c r="QM28" s="53"/>
      <c r="QN28" s="53"/>
      <c r="QO28" s="53"/>
      <c r="QP28" s="53"/>
      <c r="QQ28" s="53"/>
      <c r="QR28" s="53"/>
      <c r="QS28" s="53"/>
      <c r="QT28" s="53"/>
      <c r="QU28" s="53"/>
      <c r="QV28" s="53"/>
      <c r="QW28" s="53"/>
      <c r="QX28" s="53"/>
      <c r="QY28" s="53"/>
      <c r="QZ28" s="53"/>
      <c r="RA28" s="53"/>
      <c r="RB28" s="53"/>
      <c r="RC28" s="53"/>
      <c r="RD28" s="53"/>
      <c r="RE28" s="53"/>
      <c r="RF28" s="53"/>
      <c r="RG28" s="53"/>
      <c r="RH28" s="53"/>
      <c r="RI28" s="53"/>
      <c r="RJ28" s="53"/>
      <c r="RK28" s="53"/>
      <c r="RL28" s="53"/>
      <c r="RM28" s="53"/>
      <c r="RN28" s="53"/>
      <c r="RO28" s="53"/>
      <c r="RP28" s="53"/>
      <c r="RQ28" s="53"/>
      <c r="RR28" s="53"/>
      <c r="RS28" s="53"/>
      <c r="RT28" s="53"/>
      <c r="RU28" s="53"/>
      <c r="RV28" s="53"/>
      <c r="RW28" s="53"/>
      <c r="RX28" s="53"/>
      <c r="RY28" s="53"/>
      <c r="RZ28" s="53"/>
      <c r="SA28" s="53"/>
      <c r="SB28" s="53"/>
      <c r="SC28" s="53"/>
      <c r="SD28" s="53"/>
      <c r="SE28" s="53"/>
      <c r="SF28" s="53"/>
      <c r="SG28" s="53"/>
      <c r="SH28" s="53"/>
      <c r="SI28" s="53"/>
      <c r="SJ28" s="53"/>
      <c r="SK28" s="53"/>
      <c r="SL28" s="53"/>
      <c r="SM28" s="53"/>
      <c r="SN28" s="53"/>
      <c r="SO28" s="53"/>
      <c r="SP28" s="53"/>
      <c r="SQ28" s="53"/>
      <c r="SR28" s="53"/>
      <c r="SS28" s="53"/>
      <c r="ST28" s="53"/>
      <c r="SU28" s="53"/>
      <c r="SV28" s="53"/>
      <c r="SW28" s="53"/>
      <c r="SX28" s="53"/>
      <c r="SY28" s="53"/>
      <c r="SZ28" s="53"/>
      <c r="TA28" s="53"/>
      <c r="TB28" s="53"/>
      <c r="TC28" s="53"/>
      <c r="TD28" s="53"/>
      <c r="TE28" s="53"/>
      <c r="TF28" s="53"/>
      <c r="TG28" s="53"/>
      <c r="TH28" s="53"/>
      <c r="TI28" s="53"/>
      <c r="TJ28" s="53"/>
      <c r="TK28" s="53"/>
    </row>
    <row r="29" spans="1:531" s="52" customFormat="1" ht="30">
      <c r="A29" s="208"/>
      <c r="B29" s="35" t="s">
        <v>53</v>
      </c>
      <c r="C29" s="9">
        <f>4*C$10</f>
        <v>0</v>
      </c>
      <c r="D29" s="9">
        <f t="shared" ref="D29:N29" si="9">4*D$10</f>
        <v>0</v>
      </c>
      <c r="E29" s="9">
        <f t="shared" si="9"/>
        <v>0</v>
      </c>
      <c r="F29" s="9">
        <f t="shared" si="9"/>
        <v>0</v>
      </c>
      <c r="G29" s="9">
        <f t="shared" si="9"/>
        <v>0</v>
      </c>
      <c r="H29" s="9">
        <f t="shared" si="9"/>
        <v>0</v>
      </c>
      <c r="I29" s="9">
        <f t="shared" si="9"/>
        <v>0</v>
      </c>
      <c r="J29" s="9">
        <f t="shared" si="9"/>
        <v>0</v>
      </c>
      <c r="K29" s="9">
        <f t="shared" si="9"/>
        <v>0</v>
      </c>
      <c r="L29" s="9">
        <f t="shared" si="9"/>
        <v>0</v>
      </c>
      <c r="M29" s="9">
        <f t="shared" si="9"/>
        <v>0</v>
      </c>
      <c r="N29" s="9">
        <f t="shared" si="9"/>
        <v>0</v>
      </c>
      <c r="O29" s="27">
        <f t="shared" si="1"/>
        <v>0</v>
      </c>
      <c r="P29" s="3" t="s">
        <v>21</v>
      </c>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c r="IR29" s="49"/>
      <c r="IS29" s="49"/>
      <c r="IT29" s="49"/>
      <c r="IU29" s="49"/>
      <c r="IV29" s="49"/>
      <c r="IW29" s="49"/>
      <c r="IX29" s="49"/>
      <c r="IY29" s="49"/>
      <c r="IZ29" s="49"/>
      <c r="JA29" s="49"/>
      <c r="JB29" s="49"/>
      <c r="JC29" s="49"/>
      <c r="JD29" s="49"/>
      <c r="JE29" s="49"/>
      <c r="JF29" s="49"/>
      <c r="JG29" s="49"/>
      <c r="JH29" s="49"/>
      <c r="JI29" s="49"/>
      <c r="JJ29" s="49"/>
      <c r="JK29" s="49"/>
      <c r="JL29" s="49"/>
      <c r="JM29" s="49"/>
      <c r="JN29" s="49"/>
      <c r="JO29" s="49"/>
      <c r="JP29" s="49"/>
      <c r="JQ29" s="49"/>
      <c r="JR29" s="49"/>
      <c r="JS29" s="49"/>
      <c r="JT29" s="49"/>
      <c r="JU29" s="49"/>
      <c r="JV29" s="49"/>
      <c r="JW29" s="49"/>
      <c r="JX29" s="49"/>
      <c r="JY29" s="49"/>
      <c r="JZ29" s="49"/>
      <c r="KA29" s="49"/>
      <c r="KB29" s="49"/>
      <c r="KC29" s="49"/>
      <c r="KD29" s="49"/>
      <c r="KE29" s="49"/>
      <c r="KF29" s="49"/>
      <c r="KG29" s="49"/>
      <c r="KH29" s="49"/>
      <c r="KI29" s="49"/>
      <c r="KJ29" s="49"/>
      <c r="KK29" s="49"/>
      <c r="KL29" s="49"/>
      <c r="KM29" s="49"/>
      <c r="KN29" s="49"/>
      <c r="KO29" s="49"/>
      <c r="KP29" s="49"/>
      <c r="KQ29" s="49"/>
      <c r="KR29" s="49"/>
      <c r="KS29" s="49"/>
      <c r="KT29" s="49"/>
      <c r="KU29" s="49"/>
      <c r="KV29" s="49"/>
      <c r="KW29" s="49"/>
      <c r="KX29" s="49"/>
      <c r="KY29" s="49"/>
      <c r="KZ29" s="49"/>
      <c r="LA29" s="49"/>
      <c r="LB29" s="49"/>
      <c r="LC29" s="49"/>
      <c r="LD29" s="49"/>
      <c r="LE29" s="49"/>
      <c r="LF29" s="49"/>
      <c r="LG29" s="49"/>
      <c r="LH29" s="49"/>
      <c r="LI29" s="49"/>
      <c r="LJ29" s="49"/>
      <c r="LK29" s="49"/>
      <c r="LL29" s="49"/>
      <c r="LM29" s="49"/>
      <c r="LN29" s="49"/>
      <c r="LO29" s="49"/>
      <c r="LP29" s="49"/>
      <c r="LQ29" s="49"/>
      <c r="LR29" s="49"/>
      <c r="LS29" s="49"/>
      <c r="LT29" s="49"/>
      <c r="LU29" s="49"/>
      <c r="LV29" s="49"/>
      <c r="LW29" s="49"/>
      <c r="LX29" s="49"/>
      <c r="LY29" s="49"/>
      <c r="LZ29" s="49"/>
      <c r="MA29" s="49"/>
      <c r="MB29" s="49"/>
      <c r="MC29" s="49"/>
      <c r="MD29" s="49"/>
      <c r="ME29" s="49"/>
      <c r="MF29" s="49"/>
      <c r="MG29" s="49"/>
      <c r="MH29" s="49"/>
      <c r="MI29" s="49"/>
      <c r="MJ29" s="49"/>
      <c r="MK29" s="49"/>
      <c r="ML29" s="49"/>
      <c r="MM29" s="49"/>
      <c r="MN29" s="49"/>
      <c r="MO29" s="49"/>
      <c r="MP29" s="49"/>
      <c r="MQ29" s="49"/>
      <c r="MR29" s="49"/>
      <c r="MS29" s="49"/>
      <c r="MT29" s="49"/>
      <c r="MU29" s="49"/>
      <c r="MV29" s="49"/>
      <c r="MW29" s="49"/>
      <c r="MX29" s="49"/>
      <c r="MY29" s="49"/>
      <c r="MZ29" s="49"/>
      <c r="NA29" s="49"/>
      <c r="NB29" s="49"/>
      <c r="NC29" s="49"/>
      <c r="ND29" s="49"/>
      <c r="NE29" s="49"/>
      <c r="NF29" s="49"/>
      <c r="NG29" s="49"/>
      <c r="NH29" s="49"/>
      <c r="NI29" s="49"/>
      <c r="NJ29" s="49"/>
      <c r="NK29" s="49"/>
      <c r="NL29" s="49"/>
      <c r="NM29" s="49"/>
      <c r="NN29" s="49"/>
      <c r="NO29" s="49"/>
      <c r="NP29" s="49"/>
      <c r="NQ29" s="49"/>
      <c r="NR29" s="49"/>
      <c r="NS29" s="49"/>
      <c r="NT29" s="49"/>
      <c r="NU29" s="49"/>
      <c r="NV29" s="49"/>
      <c r="NW29" s="49"/>
      <c r="NX29" s="49"/>
      <c r="NY29" s="49"/>
      <c r="NZ29" s="49"/>
      <c r="OA29" s="49"/>
      <c r="OB29" s="49"/>
      <c r="OC29" s="49"/>
      <c r="OD29" s="49"/>
      <c r="OE29" s="49"/>
      <c r="OF29" s="49"/>
      <c r="OG29" s="49"/>
      <c r="OH29" s="49"/>
      <c r="OI29" s="49"/>
      <c r="OJ29" s="49"/>
      <c r="OK29" s="49"/>
      <c r="OL29" s="49"/>
      <c r="OM29" s="49"/>
      <c r="ON29" s="49"/>
      <c r="OO29" s="49"/>
      <c r="OP29" s="49"/>
      <c r="OQ29" s="49"/>
      <c r="OR29" s="49"/>
      <c r="OS29" s="49"/>
      <c r="OT29" s="49"/>
      <c r="OU29" s="49"/>
      <c r="OV29" s="49"/>
      <c r="OW29" s="49"/>
      <c r="OX29" s="49"/>
      <c r="OY29" s="49"/>
      <c r="OZ29" s="49"/>
      <c r="PA29" s="49"/>
      <c r="PB29" s="49"/>
      <c r="PC29" s="49"/>
      <c r="PD29" s="49"/>
      <c r="PE29" s="49"/>
      <c r="PF29" s="49"/>
      <c r="PG29" s="49"/>
      <c r="PH29" s="49"/>
      <c r="PI29" s="49"/>
      <c r="PJ29" s="49"/>
      <c r="PK29" s="49"/>
      <c r="PL29" s="49"/>
      <c r="PM29" s="49"/>
      <c r="PN29" s="49"/>
      <c r="PO29" s="49"/>
      <c r="PP29" s="49"/>
      <c r="PQ29" s="49"/>
      <c r="PR29" s="49"/>
      <c r="PS29" s="49"/>
      <c r="PT29" s="49"/>
      <c r="PU29" s="49"/>
      <c r="PV29" s="49"/>
      <c r="PW29" s="49"/>
      <c r="PX29" s="49"/>
      <c r="PY29" s="49"/>
      <c r="PZ29" s="49"/>
      <c r="QA29" s="49"/>
      <c r="QB29" s="49"/>
      <c r="QC29" s="49"/>
      <c r="QD29" s="49"/>
      <c r="QE29" s="49"/>
      <c r="QF29" s="49"/>
      <c r="QG29" s="49"/>
      <c r="QH29" s="49"/>
      <c r="QI29" s="49"/>
      <c r="QJ29" s="49"/>
      <c r="QK29" s="49"/>
      <c r="QL29" s="49"/>
      <c r="QM29" s="49"/>
      <c r="QN29" s="49"/>
      <c r="QO29" s="49"/>
      <c r="QP29" s="49"/>
      <c r="QQ29" s="49"/>
      <c r="QR29" s="49"/>
      <c r="QS29" s="49"/>
      <c r="QT29" s="49"/>
      <c r="QU29" s="49"/>
      <c r="QV29" s="49"/>
      <c r="QW29" s="49"/>
      <c r="QX29" s="49"/>
      <c r="QY29" s="49"/>
      <c r="QZ29" s="49"/>
      <c r="RA29" s="49"/>
      <c r="RB29" s="49"/>
      <c r="RC29" s="49"/>
      <c r="RD29" s="49"/>
      <c r="RE29" s="49"/>
      <c r="RF29" s="49"/>
      <c r="RG29" s="49"/>
      <c r="RH29" s="49"/>
      <c r="RI29" s="49"/>
      <c r="RJ29" s="49"/>
      <c r="RK29" s="49"/>
      <c r="RL29" s="49"/>
      <c r="RM29" s="49"/>
      <c r="RN29" s="49"/>
      <c r="RO29" s="49"/>
      <c r="RP29" s="49"/>
      <c r="RQ29" s="49"/>
      <c r="RR29" s="49"/>
      <c r="RS29" s="49"/>
      <c r="RT29" s="49"/>
      <c r="RU29" s="49"/>
      <c r="RV29" s="49"/>
      <c r="RW29" s="49"/>
      <c r="RX29" s="49"/>
      <c r="RY29" s="49"/>
      <c r="RZ29" s="49"/>
      <c r="SA29" s="49"/>
      <c r="SB29" s="49"/>
      <c r="SC29" s="49"/>
      <c r="SD29" s="49"/>
      <c r="SE29" s="49"/>
      <c r="SF29" s="49"/>
      <c r="SG29" s="49"/>
      <c r="SH29" s="49"/>
      <c r="SI29" s="49"/>
      <c r="SJ29" s="49"/>
      <c r="SK29" s="49"/>
      <c r="SL29" s="49"/>
      <c r="SM29" s="49"/>
      <c r="SN29" s="49"/>
      <c r="SO29" s="49"/>
      <c r="SP29" s="49"/>
      <c r="SQ29" s="49"/>
      <c r="SR29" s="49"/>
      <c r="SS29" s="49"/>
      <c r="ST29" s="49"/>
      <c r="SU29" s="49"/>
      <c r="SV29" s="49"/>
      <c r="SW29" s="49"/>
      <c r="SX29" s="49"/>
      <c r="SY29" s="49"/>
      <c r="SZ29" s="49"/>
      <c r="TA29" s="49"/>
      <c r="TB29" s="49"/>
      <c r="TC29" s="49"/>
      <c r="TD29" s="49"/>
      <c r="TE29" s="49"/>
      <c r="TF29" s="49"/>
      <c r="TG29" s="49"/>
      <c r="TH29" s="49"/>
      <c r="TI29" s="49"/>
      <c r="TJ29" s="49"/>
      <c r="TK29" s="49"/>
    </row>
    <row r="30" spans="1:531" s="52" customFormat="1" ht="88" customHeight="1" thickBot="1">
      <c r="A30" s="209"/>
      <c r="B30" s="3" t="s">
        <v>45</v>
      </c>
      <c r="C30" s="9">
        <f t="shared" ref="C30:N30" si="10">IF(C29&gt;C$14,1,0)</f>
        <v>0</v>
      </c>
      <c r="D30" s="9">
        <f t="shared" si="10"/>
        <v>0</v>
      </c>
      <c r="E30" s="9">
        <f t="shared" si="10"/>
        <v>0</v>
      </c>
      <c r="F30" s="9">
        <f t="shared" si="10"/>
        <v>0</v>
      </c>
      <c r="G30" s="9">
        <f t="shared" si="10"/>
        <v>0</v>
      </c>
      <c r="H30" s="9">
        <f t="shared" si="10"/>
        <v>0</v>
      </c>
      <c r="I30" s="9">
        <f t="shared" si="10"/>
        <v>0</v>
      </c>
      <c r="J30" s="9">
        <f t="shared" si="10"/>
        <v>0</v>
      </c>
      <c r="K30" s="9">
        <f t="shared" si="10"/>
        <v>0</v>
      </c>
      <c r="L30" s="9">
        <f t="shared" si="10"/>
        <v>0</v>
      </c>
      <c r="M30" s="9">
        <f t="shared" si="10"/>
        <v>0</v>
      </c>
      <c r="N30" s="9">
        <f t="shared" si="10"/>
        <v>0</v>
      </c>
      <c r="O30" s="15">
        <f t="shared" si="1"/>
        <v>0</v>
      </c>
      <c r="P30" s="14" t="s">
        <v>30</v>
      </c>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49"/>
      <c r="IQ30" s="49"/>
      <c r="IR30" s="49"/>
      <c r="IS30" s="49"/>
      <c r="IT30" s="49"/>
      <c r="IU30" s="49"/>
      <c r="IV30" s="49"/>
      <c r="IW30" s="49"/>
      <c r="IX30" s="49"/>
      <c r="IY30" s="49"/>
      <c r="IZ30" s="49"/>
      <c r="JA30" s="49"/>
      <c r="JB30" s="49"/>
      <c r="JC30" s="49"/>
      <c r="JD30" s="49"/>
      <c r="JE30" s="49"/>
      <c r="JF30" s="49"/>
      <c r="JG30" s="49"/>
      <c r="JH30" s="49"/>
      <c r="JI30" s="49"/>
      <c r="JJ30" s="49"/>
      <c r="JK30" s="49"/>
      <c r="JL30" s="49"/>
      <c r="JM30" s="49"/>
      <c r="JN30" s="49"/>
      <c r="JO30" s="49"/>
      <c r="JP30" s="49"/>
      <c r="JQ30" s="49"/>
      <c r="JR30" s="49"/>
      <c r="JS30" s="49"/>
      <c r="JT30" s="49"/>
      <c r="JU30" s="49"/>
      <c r="JV30" s="49"/>
      <c r="JW30" s="49"/>
      <c r="JX30" s="49"/>
      <c r="JY30" s="49"/>
      <c r="JZ30" s="49"/>
      <c r="KA30" s="49"/>
      <c r="KB30" s="49"/>
      <c r="KC30" s="49"/>
      <c r="KD30" s="49"/>
      <c r="KE30" s="49"/>
      <c r="KF30" s="49"/>
      <c r="KG30" s="49"/>
      <c r="KH30" s="49"/>
      <c r="KI30" s="49"/>
      <c r="KJ30" s="49"/>
      <c r="KK30" s="49"/>
      <c r="KL30" s="49"/>
      <c r="KM30" s="49"/>
      <c r="KN30" s="49"/>
      <c r="KO30" s="49"/>
      <c r="KP30" s="49"/>
      <c r="KQ30" s="49"/>
      <c r="KR30" s="49"/>
      <c r="KS30" s="49"/>
      <c r="KT30" s="49"/>
      <c r="KU30" s="49"/>
      <c r="KV30" s="49"/>
      <c r="KW30" s="49"/>
      <c r="KX30" s="49"/>
      <c r="KY30" s="49"/>
      <c r="KZ30" s="49"/>
      <c r="LA30" s="49"/>
      <c r="LB30" s="49"/>
      <c r="LC30" s="49"/>
      <c r="LD30" s="49"/>
      <c r="LE30" s="49"/>
      <c r="LF30" s="49"/>
      <c r="LG30" s="49"/>
      <c r="LH30" s="49"/>
      <c r="LI30" s="49"/>
      <c r="LJ30" s="49"/>
      <c r="LK30" s="49"/>
      <c r="LL30" s="49"/>
      <c r="LM30" s="49"/>
      <c r="LN30" s="49"/>
      <c r="LO30" s="49"/>
      <c r="LP30" s="49"/>
      <c r="LQ30" s="49"/>
      <c r="LR30" s="49"/>
      <c r="LS30" s="49"/>
      <c r="LT30" s="49"/>
      <c r="LU30" s="49"/>
      <c r="LV30" s="49"/>
      <c r="LW30" s="49"/>
      <c r="LX30" s="49"/>
      <c r="LY30" s="49"/>
      <c r="LZ30" s="49"/>
      <c r="MA30" s="49"/>
      <c r="MB30" s="49"/>
      <c r="MC30" s="49"/>
      <c r="MD30" s="49"/>
      <c r="ME30" s="49"/>
      <c r="MF30" s="49"/>
      <c r="MG30" s="49"/>
      <c r="MH30" s="49"/>
      <c r="MI30" s="49"/>
      <c r="MJ30" s="49"/>
      <c r="MK30" s="49"/>
      <c r="ML30" s="49"/>
      <c r="MM30" s="49"/>
      <c r="MN30" s="49"/>
      <c r="MO30" s="49"/>
      <c r="MP30" s="49"/>
      <c r="MQ30" s="49"/>
      <c r="MR30" s="49"/>
      <c r="MS30" s="49"/>
      <c r="MT30" s="49"/>
      <c r="MU30" s="49"/>
      <c r="MV30" s="49"/>
      <c r="MW30" s="49"/>
      <c r="MX30" s="49"/>
      <c r="MY30" s="49"/>
      <c r="MZ30" s="49"/>
      <c r="NA30" s="49"/>
      <c r="NB30" s="49"/>
      <c r="NC30" s="49"/>
      <c r="ND30" s="49"/>
      <c r="NE30" s="49"/>
      <c r="NF30" s="49"/>
      <c r="NG30" s="49"/>
      <c r="NH30" s="49"/>
      <c r="NI30" s="49"/>
      <c r="NJ30" s="49"/>
      <c r="NK30" s="49"/>
      <c r="NL30" s="49"/>
      <c r="NM30" s="49"/>
      <c r="NN30" s="49"/>
      <c r="NO30" s="49"/>
      <c r="NP30" s="49"/>
      <c r="NQ30" s="49"/>
      <c r="NR30" s="49"/>
      <c r="NS30" s="49"/>
      <c r="NT30" s="49"/>
      <c r="NU30" s="49"/>
      <c r="NV30" s="49"/>
      <c r="NW30" s="49"/>
      <c r="NX30" s="49"/>
      <c r="NY30" s="49"/>
      <c r="NZ30" s="49"/>
      <c r="OA30" s="49"/>
      <c r="OB30" s="49"/>
      <c r="OC30" s="49"/>
      <c r="OD30" s="49"/>
      <c r="OE30" s="49"/>
      <c r="OF30" s="49"/>
      <c r="OG30" s="49"/>
      <c r="OH30" s="49"/>
      <c r="OI30" s="49"/>
      <c r="OJ30" s="49"/>
      <c r="OK30" s="49"/>
      <c r="OL30" s="49"/>
      <c r="OM30" s="49"/>
      <c r="ON30" s="49"/>
      <c r="OO30" s="49"/>
      <c r="OP30" s="49"/>
      <c r="OQ30" s="49"/>
      <c r="OR30" s="49"/>
      <c r="OS30" s="49"/>
      <c r="OT30" s="49"/>
      <c r="OU30" s="49"/>
      <c r="OV30" s="49"/>
      <c r="OW30" s="49"/>
      <c r="OX30" s="49"/>
      <c r="OY30" s="49"/>
      <c r="OZ30" s="49"/>
      <c r="PA30" s="49"/>
      <c r="PB30" s="49"/>
      <c r="PC30" s="49"/>
      <c r="PD30" s="49"/>
      <c r="PE30" s="49"/>
      <c r="PF30" s="49"/>
      <c r="PG30" s="49"/>
      <c r="PH30" s="49"/>
      <c r="PI30" s="49"/>
      <c r="PJ30" s="49"/>
      <c r="PK30" s="49"/>
      <c r="PL30" s="49"/>
      <c r="PM30" s="49"/>
      <c r="PN30" s="49"/>
      <c r="PO30" s="49"/>
      <c r="PP30" s="49"/>
      <c r="PQ30" s="49"/>
      <c r="PR30" s="49"/>
      <c r="PS30" s="49"/>
      <c r="PT30" s="49"/>
      <c r="PU30" s="49"/>
      <c r="PV30" s="49"/>
      <c r="PW30" s="49"/>
      <c r="PX30" s="49"/>
      <c r="PY30" s="49"/>
      <c r="PZ30" s="49"/>
      <c r="QA30" s="49"/>
      <c r="QB30" s="49"/>
      <c r="QC30" s="49"/>
      <c r="QD30" s="49"/>
      <c r="QE30" s="49"/>
      <c r="QF30" s="49"/>
      <c r="QG30" s="49"/>
      <c r="QH30" s="49"/>
      <c r="QI30" s="49"/>
      <c r="QJ30" s="49"/>
      <c r="QK30" s="49"/>
      <c r="QL30" s="49"/>
      <c r="QM30" s="49"/>
      <c r="QN30" s="49"/>
      <c r="QO30" s="49"/>
      <c r="QP30" s="49"/>
      <c r="QQ30" s="49"/>
      <c r="QR30" s="49"/>
      <c r="QS30" s="49"/>
      <c r="QT30" s="49"/>
      <c r="QU30" s="49"/>
      <c r="QV30" s="49"/>
      <c r="QW30" s="49"/>
      <c r="QX30" s="49"/>
      <c r="QY30" s="49"/>
      <c r="QZ30" s="49"/>
      <c r="RA30" s="49"/>
      <c r="RB30" s="49"/>
      <c r="RC30" s="49"/>
      <c r="RD30" s="49"/>
      <c r="RE30" s="49"/>
      <c r="RF30" s="49"/>
      <c r="RG30" s="49"/>
      <c r="RH30" s="49"/>
      <c r="RI30" s="49"/>
      <c r="RJ30" s="49"/>
      <c r="RK30" s="49"/>
      <c r="RL30" s="49"/>
      <c r="RM30" s="49"/>
      <c r="RN30" s="49"/>
      <c r="RO30" s="49"/>
      <c r="RP30" s="49"/>
      <c r="RQ30" s="49"/>
      <c r="RR30" s="49"/>
      <c r="RS30" s="49"/>
      <c r="RT30" s="49"/>
      <c r="RU30" s="49"/>
      <c r="RV30" s="49"/>
      <c r="RW30" s="49"/>
      <c r="RX30" s="49"/>
      <c r="RY30" s="49"/>
      <c r="RZ30" s="49"/>
      <c r="SA30" s="49"/>
      <c r="SB30" s="49"/>
      <c r="SC30" s="49"/>
      <c r="SD30" s="49"/>
      <c r="SE30" s="49"/>
      <c r="SF30" s="49"/>
      <c r="SG30" s="49"/>
      <c r="SH30" s="49"/>
      <c r="SI30" s="49"/>
      <c r="SJ30" s="49"/>
      <c r="SK30" s="49"/>
      <c r="SL30" s="49"/>
      <c r="SM30" s="49"/>
      <c r="SN30" s="49"/>
      <c r="SO30" s="49"/>
      <c r="SP30" s="49"/>
      <c r="SQ30" s="49"/>
      <c r="SR30" s="49"/>
      <c r="SS30" s="49"/>
      <c r="ST30" s="49"/>
      <c r="SU30" s="49"/>
      <c r="SV30" s="49"/>
      <c r="SW30" s="49"/>
      <c r="SX30" s="49"/>
      <c r="SY30" s="49"/>
      <c r="SZ30" s="49"/>
      <c r="TA30" s="49"/>
      <c r="TB30" s="49"/>
      <c r="TC30" s="49"/>
      <c r="TD30" s="49"/>
      <c r="TE30" s="49"/>
      <c r="TF30" s="49"/>
      <c r="TG30" s="49"/>
      <c r="TH30" s="49"/>
      <c r="TI30" s="49"/>
      <c r="TJ30" s="49"/>
      <c r="TK30" s="49"/>
    </row>
    <row r="31" spans="1:531" s="52" customFormat="1" ht="15.75">
      <c r="A31" s="210" t="s">
        <v>63</v>
      </c>
      <c r="B31" s="57"/>
      <c r="C31" s="63" t="s">
        <v>7</v>
      </c>
      <c r="D31" s="59" t="s">
        <v>8</v>
      </c>
      <c r="E31" s="59" t="s">
        <v>9</v>
      </c>
      <c r="F31" s="59" t="s">
        <v>10</v>
      </c>
      <c r="G31" s="59" t="s">
        <v>11</v>
      </c>
      <c r="H31" s="59" t="s">
        <v>12</v>
      </c>
      <c r="I31" s="59" t="s">
        <v>13</v>
      </c>
      <c r="J31" s="59" t="s">
        <v>14</v>
      </c>
      <c r="K31" s="59" t="s">
        <v>15</v>
      </c>
      <c r="L31" s="59" t="s">
        <v>16</v>
      </c>
      <c r="M31" s="59" t="s">
        <v>17</v>
      </c>
      <c r="N31" s="59" t="s">
        <v>18</v>
      </c>
      <c r="O31" s="64" t="s">
        <v>0</v>
      </c>
      <c r="P31" s="3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c r="IR31" s="49"/>
      <c r="IS31" s="49"/>
      <c r="IT31" s="49"/>
      <c r="IU31" s="49"/>
      <c r="IV31" s="49"/>
      <c r="IW31" s="49"/>
      <c r="IX31" s="49"/>
      <c r="IY31" s="49"/>
      <c r="IZ31" s="49"/>
      <c r="JA31" s="49"/>
      <c r="JB31" s="49"/>
      <c r="JC31" s="49"/>
      <c r="JD31" s="49"/>
      <c r="JE31" s="49"/>
      <c r="JF31" s="49"/>
      <c r="JG31" s="49"/>
      <c r="JH31" s="49"/>
      <c r="JI31" s="49"/>
      <c r="JJ31" s="49"/>
      <c r="JK31" s="49"/>
      <c r="JL31" s="49"/>
      <c r="JM31" s="49"/>
      <c r="JN31" s="49"/>
      <c r="JO31" s="49"/>
      <c r="JP31" s="49"/>
      <c r="JQ31" s="49"/>
      <c r="JR31" s="49"/>
      <c r="JS31" s="49"/>
      <c r="JT31" s="49"/>
      <c r="JU31" s="49"/>
      <c r="JV31" s="49"/>
      <c r="JW31" s="49"/>
      <c r="JX31" s="49"/>
      <c r="JY31" s="49"/>
      <c r="JZ31" s="49"/>
      <c r="KA31" s="49"/>
      <c r="KB31" s="49"/>
      <c r="KC31" s="49"/>
      <c r="KD31" s="49"/>
      <c r="KE31" s="49"/>
      <c r="KF31" s="49"/>
      <c r="KG31" s="49"/>
      <c r="KH31" s="49"/>
      <c r="KI31" s="49"/>
      <c r="KJ31" s="49"/>
      <c r="KK31" s="49"/>
      <c r="KL31" s="49"/>
      <c r="KM31" s="49"/>
      <c r="KN31" s="49"/>
      <c r="KO31" s="49"/>
      <c r="KP31" s="49"/>
      <c r="KQ31" s="49"/>
      <c r="KR31" s="49"/>
      <c r="KS31" s="49"/>
      <c r="KT31" s="49"/>
      <c r="KU31" s="49"/>
      <c r="KV31" s="49"/>
      <c r="KW31" s="49"/>
      <c r="KX31" s="49"/>
      <c r="KY31" s="49"/>
      <c r="KZ31" s="49"/>
      <c r="LA31" s="49"/>
      <c r="LB31" s="49"/>
      <c r="LC31" s="49"/>
      <c r="LD31" s="49"/>
      <c r="LE31" s="49"/>
      <c r="LF31" s="49"/>
      <c r="LG31" s="49"/>
      <c r="LH31" s="49"/>
      <c r="LI31" s="49"/>
      <c r="LJ31" s="49"/>
      <c r="LK31" s="49"/>
      <c r="LL31" s="49"/>
      <c r="LM31" s="49"/>
      <c r="LN31" s="49"/>
      <c r="LO31" s="49"/>
      <c r="LP31" s="49"/>
      <c r="LQ31" s="49"/>
      <c r="LR31" s="49"/>
      <c r="LS31" s="49"/>
      <c r="LT31" s="49"/>
      <c r="LU31" s="49"/>
      <c r="LV31" s="49"/>
      <c r="LW31" s="49"/>
      <c r="LX31" s="49"/>
      <c r="LY31" s="49"/>
      <c r="LZ31" s="49"/>
      <c r="MA31" s="49"/>
      <c r="MB31" s="49"/>
      <c r="MC31" s="49"/>
      <c r="MD31" s="49"/>
      <c r="ME31" s="49"/>
      <c r="MF31" s="49"/>
      <c r="MG31" s="49"/>
      <c r="MH31" s="49"/>
      <c r="MI31" s="49"/>
      <c r="MJ31" s="49"/>
      <c r="MK31" s="49"/>
      <c r="ML31" s="49"/>
      <c r="MM31" s="49"/>
      <c r="MN31" s="49"/>
      <c r="MO31" s="49"/>
      <c r="MP31" s="49"/>
      <c r="MQ31" s="49"/>
      <c r="MR31" s="49"/>
      <c r="MS31" s="49"/>
      <c r="MT31" s="49"/>
      <c r="MU31" s="49"/>
      <c r="MV31" s="49"/>
      <c r="MW31" s="49"/>
      <c r="MX31" s="49"/>
      <c r="MY31" s="49"/>
      <c r="MZ31" s="49"/>
      <c r="NA31" s="49"/>
      <c r="NB31" s="49"/>
      <c r="NC31" s="49"/>
      <c r="ND31" s="49"/>
      <c r="NE31" s="49"/>
      <c r="NF31" s="49"/>
      <c r="NG31" s="49"/>
      <c r="NH31" s="49"/>
      <c r="NI31" s="49"/>
      <c r="NJ31" s="49"/>
      <c r="NK31" s="49"/>
      <c r="NL31" s="49"/>
      <c r="NM31" s="49"/>
      <c r="NN31" s="49"/>
      <c r="NO31" s="49"/>
      <c r="NP31" s="49"/>
      <c r="NQ31" s="49"/>
      <c r="NR31" s="49"/>
      <c r="NS31" s="49"/>
      <c r="NT31" s="49"/>
      <c r="NU31" s="49"/>
      <c r="NV31" s="49"/>
      <c r="NW31" s="49"/>
      <c r="NX31" s="49"/>
      <c r="NY31" s="49"/>
      <c r="NZ31" s="49"/>
      <c r="OA31" s="49"/>
      <c r="OB31" s="49"/>
      <c r="OC31" s="49"/>
      <c r="OD31" s="49"/>
      <c r="OE31" s="49"/>
      <c r="OF31" s="49"/>
      <c r="OG31" s="49"/>
      <c r="OH31" s="49"/>
      <c r="OI31" s="49"/>
      <c r="OJ31" s="49"/>
      <c r="OK31" s="49"/>
      <c r="OL31" s="49"/>
      <c r="OM31" s="49"/>
      <c r="ON31" s="49"/>
      <c r="OO31" s="49"/>
      <c r="OP31" s="49"/>
      <c r="OQ31" s="49"/>
      <c r="OR31" s="49"/>
      <c r="OS31" s="49"/>
      <c r="OT31" s="49"/>
      <c r="OU31" s="49"/>
      <c r="OV31" s="49"/>
      <c r="OW31" s="49"/>
      <c r="OX31" s="49"/>
      <c r="OY31" s="49"/>
      <c r="OZ31" s="49"/>
      <c r="PA31" s="49"/>
      <c r="PB31" s="49"/>
      <c r="PC31" s="49"/>
      <c r="PD31" s="49"/>
      <c r="PE31" s="49"/>
      <c r="PF31" s="49"/>
      <c r="PG31" s="49"/>
      <c r="PH31" s="49"/>
      <c r="PI31" s="49"/>
      <c r="PJ31" s="49"/>
      <c r="PK31" s="49"/>
      <c r="PL31" s="49"/>
      <c r="PM31" s="49"/>
      <c r="PN31" s="49"/>
      <c r="PO31" s="49"/>
      <c r="PP31" s="49"/>
      <c r="PQ31" s="49"/>
      <c r="PR31" s="49"/>
      <c r="PS31" s="49"/>
      <c r="PT31" s="49"/>
      <c r="PU31" s="49"/>
      <c r="PV31" s="49"/>
      <c r="PW31" s="49"/>
      <c r="PX31" s="49"/>
      <c r="PY31" s="49"/>
      <c r="PZ31" s="49"/>
      <c r="QA31" s="49"/>
      <c r="QB31" s="49"/>
      <c r="QC31" s="49"/>
      <c r="QD31" s="49"/>
      <c r="QE31" s="49"/>
      <c r="QF31" s="49"/>
      <c r="QG31" s="49"/>
      <c r="QH31" s="49"/>
      <c r="QI31" s="49"/>
      <c r="QJ31" s="49"/>
      <c r="QK31" s="49"/>
      <c r="QL31" s="49"/>
      <c r="QM31" s="49"/>
      <c r="QN31" s="49"/>
      <c r="QO31" s="49"/>
      <c r="QP31" s="49"/>
      <c r="QQ31" s="49"/>
      <c r="QR31" s="49"/>
      <c r="QS31" s="49"/>
      <c r="QT31" s="49"/>
      <c r="QU31" s="49"/>
      <c r="QV31" s="49"/>
      <c r="QW31" s="49"/>
      <c r="QX31" s="49"/>
      <c r="QY31" s="49"/>
      <c r="QZ31" s="49"/>
      <c r="RA31" s="49"/>
      <c r="RB31" s="49"/>
      <c r="RC31" s="49"/>
      <c r="RD31" s="49"/>
      <c r="RE31" s="49"/>
      <c r="RF31" s="49"/>
      <c r="RG31" s="49"/>
      <c r="RH31" s="49"/>
      <c r="RI31" s="49"/>
      <c r="RJ31" s="49"/>
      <c r="RK31" s="49"/>
      <c r="RL31" s="49"/>
      <c r="RM31" s="49"/>
      <c r="RN31" s="49"/>
      <c r="RO31" s="49"/>
      <c r="RP31" s="49"/>
      <c r="RQ31" s="49"/>
      <c r="RR31" s="49"/>
      <c r="RS31" s="49"/>
      <c r="RT31" s="49"/>
      <c r="RU31" s="49"/>
      <c r="RV31" s="49"/>
      <c r="RW31" s="49"/>
      <c r="RX31" s="49"/>
      <c r="RY31" s="49"/>
      <c r="RZ31" s="49"/>
      <c r="SA31" s="49"/>
      <c r="SB31" s="49"/>
      <c r="SC31" s="49"/>
      <c r="SD31" s="49"/>
      <c r="SE31" s="49"/>
      <c r="SF31" s="49"/>
      <c r="SG31" s="49"/>
      <c r="SH31" s="49"/>
      <c r="SI31" s="49"/>
      <c r="SJ31" s="49"/>
      <c r="SK31" s="49"/>
      <c r="SL31" s="49"/>
      <c r="SM31" s="49"/>
      <c r="SN31" s="49"/>
      <c r="SO31" s="49"/>
      <c r="SP31" s="49"/>
      <c r="SQ31" s="49"/>
      <c r="SR31" s="49"/>
      <c r="SS31" s="49"/>
      <c r="ST31" s="49"/>
      <c r="SU31" s="49"/>
      <c r="SV31" s="49"/>
      <c r="SW31" s="49"/>
      <c r="SX31" s="49"/>
      <c r="SY31" s="49"/>
      <c r="SZ31" s="49"/>
      <c r="TA31" s="49"/>
      <c r="TB31" s="49"/>
      <c r="TC31" s="49"/>
      <c r="TD31" s="49"/>
      <c r="TE31" s="49"/>
      <c r="TF31" s="49"/>
      <c r="TG31" s="49"/>
      <c r="TH31" s="49"/>
      <c r="TI31" s="49"/>
      <c r="TJ31" s="49"/>
      <c r="TK31" s="49"/>
    </row>
    <row r="32" spans="1:531" s="53" customFormat="1" ht="36" customHeight="1">
      <c r="A32" s="202"/>
      <c r="B32" s="45" t="str">
        <f>B$14</f>
        <v>Low water use plant demand (inches), YOUR LOCATION</v>
      </c>
      <c r="C32" s="41">
        <f>$C$14</f>
        <v>0</v>
      </c>
      <c r="D32" s="41">
        <f>$D$14</f>
        <v>0</v>
      </c>
      <c r="E32" s="41">
        <f>E$14</f>
        <v>0</v>
      </c>
      <c r="F32" s="41">
        <f>$F$14</f>
        <v>0</v>
      </c>
      <c r="G32" s="41">
        <f>$G$14</f>
        <v>0</v>
      </c>
      <c r="H32" s="41">
        <f>$H$14</f>
        <v>0</v>
      </c>
      <c r="I32" s="41">
        <f>$I$14</f>
        <v>0</v>
      </c>
      <c r="J32" s="41">
        <f>$J$14</f>
        <v>0</v>
      </c>
      <c r="K32" s="41">
        <f>$K$14</f>
        <v>0</v>
      </c>
      <c r="L32" s="41">
        <f>$L$14</f>
        <v>0</v>
      </c>
      <c r="M32" s="41">
        <f>$M$14</f>
        <v>0</v>
      </c>
      <c r="N32" s="41">
        <f>$N$14</f>
        <v>0</v>
      </c>
      <c r="O32" s="16">
        <f>SUM(C32:N32)</f>
        <v>0</v>
      </c>
      <c r="P32" s="3"/>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c r="IU32" s="49"/>
      <c r="IV32" s="49"/>
      <c r="IW32" s="49"/>
      <c r="IX32" s="49"/>
      <c r="IY32" s="49"/>
      <c r="IZ32" s="49"/>
      <c r="JA32" s="49"/>
      <c r="JB32" s="49"/>
      <c r="JC32" s="49"/>
      <c r="JD32" s="49"/>
      <c r="JE32" s="49"/>
      <c r="JF32" s="49"/>
      <c r="JG32" s="49"/>
      <c r="JH32" s="49"/>
      <c r="JI32" s="49"/>
      <c r="JJ32" s="49"/>
      <c r="JK32" s="49"/>
      <c r="JL32" s="49"/>
      <c r="JM32" s="49"/>
      <c r="JN32" s="49"/>
      <c r="JO32" s="49"/>
      <c r="JP32" s="49"/>
      <c r="JQ32" s="49"/>
      <c r="JR32" s="49"/>
      <c r="JS32" s="49"/>
      <c r="JT32" s="49"/>
      <c r="JU32" s="49"/>
      <c r="JV32" s="49"/>
      <c r="JW32" s="49"/>
      <c r="JX32" s="49"/>
      <c r="JY32" s="49"/>
      <c r="JZ32" s="49"/>
      <c r="KA32" s="49"/>
      <c r="KB32" s="49"/>
      <c r="KC32" s="49"/>
      <c r="KD32" s="49"/>
      <c r="KE32" s="49"/>
      <c r="KF32" s="49"/>
      <c r="KG32" s="49"/>
      <c r="KH32" s="49"/>
      <c r="KI32" s="49"/>
      <c r="KJ32" s="49"/>
      <c r="KK32" s="49"/>
      <c r="KL32" s="49"/>
      <c r="KM32" s="49"/>
      <c r="KN32" s="49"/>
      <c r="KO32" s="49"/>
      <c r="KP32" s="49"/>
      <c r="KQ32" s="49"/>
      <c r="KR32" s="49"/>
      <c r="KS32" s="49"/>
      <c r="KT32" s="49"/>
      <c r="KU32" s="49"/>
      <c r="KV32" s="49"/>
      <c r="KW32" s="49"/>
      <c r="KX32" s="49"/>
      <c r="KY32" s="49"/>
      <c r="KZ32" s="49"/>
      <c r="LA32" s="49"/>
      <c r="LB32" s="49"/>
      <c r="LC32" s="49"/>
      <c r="LD32" s="49"/>
      <c r="LE32" s="49"/>
      <c r="LF32" s="49"/>
      <c r="LG32" s="49"/>
      <c r="LH32" s="49"/>
      <c r="LI32" s="49"/>
      <c r="LJ32" s="49"/>
      <c r="LK32" s="49"/>
      <c r="LL32" s="49"/>
      <c r="LM32" s="49"/>
      <c r="LN32" s="49"/>
      <c r="LO32" s="49"/>
      <c r="LP32" s="49"/>
      <c r="LQ32" s="49"/>
      <c r="LR32" s="49"/>
      <c r="LS32" s="49"/>
      <c r="LT32" s="49"/>
      <c r="LU32" s="49"/>
      <c r="LV32" s="49"/>
      <c r="LW32" s="49"/>
      <c r="LX32" s="49"/>
      <c r="LY32" s="49"/>
      <c r="LZ32" s="49"/>
      <c r="MA32" s="49"/>
      <c r="MB32" s="49"/>
      <c r="MC32" s="49"/>
      <c r="MD32" s="49"/>
      <c r="ME32" s="49"/>
      <c r="MF32" s="49"/>
      <c r="MG32" s="49"/>
      <c r="MH32" s="49"/>
      <c r="MI32" s="49"/>
      <c r="MJ32" s="49"/>
      <c r="MK32" s="49"/>
      <c r="ML32" s="49"/>
      <c r="MM32" s="49"/>
      <c r="MN32" s="49"/>
      <c r="MO32" s="49"/>
      <c r="MP32" s="49"/>
      <c r="MQ32" s="49"/>
      <c r="MR32" s="49"/>
      <c r="MS32" s="49"/>
      <c r="MT32" s="49"/>
      <c r="MU32" s="49"/>
      <c r="MV32" s="49"/>
      <c r="MW32" s="49"/>
      <c r="MX32" s="49"/>
      <c r="MY32" s="49"/>
      <c r="MZ32" s="49"/>
      <c r="NA32" s="49"/>
      <c r="NB32" s="49"/>
      <c r="NC32" s="49"/>
      <c r="ND32" s="49"/>
      <c r="NE32" s="49"/>
      <c r="NF32" s="49"/>
      <c r="NG32" s="49"/>
      <c r="NH32" s="49"/>
      <c r="NI32" s="49"/>
      <c r="NJ32" s="49"/>
      <c r="NK32" s="49"/>
      <c r="NL32" s="49"/>
      <c r="NM32" s="49"/>
      <c r="NN32" s="49"/>
      <c r="NO32" s="49"/>
      <c r="NP32" s="49"/>
      <c r="NQ32" s="49"/>
      <c r="NR32" s="49"/>
      <c r="NS32" s="49"/>
      <c r="NT32" s="49"/>
      <c r="NU32" s="49"/>
      <c r="NV32" s="49"/>
      <c r="NW32" s="49"/>
    </row>
    <row r="33" spans="1:531" s="49" customFormat="1" ht="30">
      <c r="A33" s="202"/>
      <c r="B33" s="35" t="s">
        <v>54</v>
      </c>
      <c r="C33" s="9">
        <f>5*C$10</f>
        <v>0</v>
      </c>
      <c r="D33" s="9">
        <f t="shared" ref="D33:N33" si="11">5*D$10</f>
        <v>0</v>
      </c>
      <c r="E33" s="9">
        <f t="shared" si="11"/>
        <v>0</v>
      </c>
      <c r="F33" s="9">
        <f t="shared" si="11"/>
        <v>0</v>
      </c>
      <c r="G33" s="9">
        <f t="shared" si="11"/>
        <v>0</v>
      </c>
      <c r="H33" s="9">
        <f t="shared" si="11"/>
        <v>0</v>
      </c>
      <c r="I33" s="9">
        <f t="shared" si="11"/>
        <v>0</v>
      </c>
      <c r="J33" s="9">
        <f t="shared" si="11"/>
        <v>0</v>
      </c>
      <c r="K33" s="9">
        <f t="shared" si="11"/>
        <v>0</v>
      </c>
      <c r="L33" s="9">
        <f t="shared" si="11"/>
        <v>0</v>
      </c>
      <c r="M33" s="9">
        <f t="shared" si="11"/>
        <v>0</v>
      </c>
      <c r="N33" s="9">
        <f t="shared" si="11"/>
        <v>0</v>
      </c>
      <c r="O33" s="27">
        <f t="shared" si="1"/>
        <v>0</v>
      </c>
      <c r="P33" s="3" t="s">
        <v>22</v>
      </c>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row>
    <row r="34" spans="1:531" s="49" customFormat="1" ht="98" customHeight="1" thickBot="1">
      <c r="A34" s="203"/>
      <c r="B34" s="3" t="s">
        <v>44</v>
      </c>
      <c r="C34" s="9">
        <f t="shared" ref="C34:N34" si="12">IF(C33&gt;C$14,1,0)</f>
        <v>0</v>
      </c>
      <c r="D34" s="9">
        <f t="shared" si="12"/>
        <v>0</v>
      </c>
      <c r="E34" s="9">
        <f t="shared" si="12"/>
        <v>0</v>
      </c>
      <c r="F34" s="9">
        <f t="shared" si="12"/>
        <v>0</v>
      </c>
      <c r="G34" s="9">
        <f t="shared" si="12"/>
        <v>0</v>
      </c>
      <c r="H34" s="9">
        <f t="shared" si="12"/>
        <v>0</v>
      </c>
      <c r="I34" s="9">
        <f t="shared" si="12"/>
        <v>0</v>
      </c>
      <c r="J34" s="9">
        <f t="shared" si="12"/>
        <v>0</v>
      </c>
      <c r="K34" s="9">
        <f t="shared" si="12"/>
        <v>0</v>
      </c>
      <c r="L34" s="9">
        <f t="shared" si="12"/>
        <v>0</v>
      </c>
      <c r="M34" s="9">
        <f t="shared" si="12"/>
        <v>0</v>
      </c>
      <c r="N34" s="9">
        <f t="shared" si="12"/>
        <v>0</v>
      </c>
      <c r="O34" s="15">
        <f t="shared" si="1"/>
        <v>0</v>
      </c>
      <c r="P34" s="14" t="s">
        <v>31</v>
      </c>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row>
    <row r="35" spans="1:531" s="52" customFormat="1" ht="15.75">
      <c r="A35" s="201" t="s">
        <v>64</v>
      </c>
      <c r="B35" s="57"/>
      <c r="C35" s="63" t="s">
        <v>7</v>
      </c>
      <c r="D35" s="59" t="s">
        <v>8</v>
      </c>
      <c r="E35" s="59" t="s">
        <v>9</v>
      </c>
      <c r="F35" s="59" t="s">
        <v>10</v>
      </c>
      <c r="G35" s="59" t="s">
        <v>11</v>
      </c>
      <c r="H35" s="59" t="s">
        <v>12</v>
      </c>
      <c r="I35" s="59" t="s">
        <v>13</v>
      </c>
      <c r="J35" s="59" t="s">
        <v>14</v>
      </c>
      <c r="K35" s="59" t="s">
        <v>15</v>
      </c>
      <c r="L35" s="59" t="s">
        <v>16</v>
      </c>
      <c r="M35" s="59" t="s">
        <v>17</v>
      </c>
      <c r="N35" s="59" t="s">
        <v>18</v>
      </c>
      <c r="O35" s="64" t="s">
        <v>0</v>
      </c>
      <c r="P35" s="3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c r="IU35" s="49"/>
      <c r="IV35" s="49"/>
      <c r="IW35" s="49"/>
      <c r="IX35" s="49"/>
      <c r="IY35" s="49"/>
      <c r="IZ35" s="49"/>
      <c r="JA35" s="49"/>
      <c r="JB35" s="49"/>
      <c r="JC35" s="49"/>
      <c r="JD35" s="49"/>
      <c r="JE35" s="49"/>
      <c r="JF35" s="49"/>
      <c r="JG35" s="49"/>
      <c r="JH35" s="49"/>
      <c r="JI35" s="49"/>
      <c r="JJ35" s="49"/>
      <c r="JK35" s="49"/>
      <c r="JL35" s="49"/>
      <c r="JM35" s="49"/>
      <c r="JN35" s="49"/>
      <c r="JO35" s="49"/>
      <c r="JP35" s="49"/>
      <c r="JQ35" s="49"/>
      <c r="JR35" s="49"/>
      <c r="JS35" s="49"/>
      <c r="JT35" s="49"/>
      <c r="JU35" s="49"/>
      <c r="JV35" s="49"/>
      <c r="JW35" s="49"/>
      <c r="JX35" s="49"/>
      <c r="JY35" s="49"/>
      <c r="JZ35" s="49"/>
      <c r="KA35" s="49"/>
      <c r="KB35" s="49"/>
      <c r="KC35" s="49"/>
      <c r="KD35" s="49"/>
      <c r="KE35" s="49"/>
      <c r="KF35" s="49"/>
      <c r="KG35" s="49"/>
      <c r="KH35" s="49"/>
      <c r="KI35" s="49"/>
      <c r="KJ35" s="49"/>
      <c r="KK35" s="49"/>
      <c r="KL35" s="49"/>
      <c r="KM35" s="49"/>
      <c r="KN35" s="49"/>
      <c r="KO35" s="49"/>
      <c r="KP35" s="49"/>
      <c r="KQ35" s="49"/>
      <c r="KR35" s="49"/>
      <c r="KS35" s="49"/>
      <c r="KT35" s="49"/>
      <c r="KU35" s="49"/>
      <c r="KV35" s="49"/>
      <c r="KW35" s="49"/>
      <c r="KX35" s="49"/>
      <c r="KY35" s="49"/>
      <c r="KZ35" s="49"/>
      <c r="LA35" s="49"/>
      <c r="LB35" s="49"/>
      <c r="LC35" s="49"/>
      <c r="LD35" s="49"/>
      <c r="LE35" s="49"/>
      <c r="LF35" s="49"/>
      <c r="LG35" s="49"/>
      <c r="LH35" s="49"/>
      <c r="LI35" s="49"/>
      <c r="LJ35" s="49"/>
      <c r="LK35" s="49"/>
      <c r="LL35" s="49"/>
      <c r="LM35" s="49"/>
      <c r="LN35" s="49"/>
      <c r="LO35" s="49"/>
      <c r="LP35" s="49"/>
      <c r="LQ35" s="49"/>
      <c r="LR35" s="49"/>
      <c r="LS35" s="49"/>
      <c r="LT35" s="49"/>
      <c r="LU35" s="49"/>
      <c r="LV35" s="49"/>
      <c r="LW35" s="49"/>
      <c r="LX35" s="49"/>
      <c r="LY35" s="49"/>
      <c r="LZ35" s="49"/>
      <c r="MA35" s="49"/>
      <c r="MB35" s="49"/>
      <c r="MC35" s="49"/>
      <c r="MD35" s="49"/>
      <c r="ME35" s="49"/>
      <c r="MF35" s="49"/>
      <c r="MG35" s="49"/>
      <c r="MH35" s="49"/>
      <c r="MI35" s="49"/>
      <c r="MJ35" s="49"/>
      <c r="MK35" s="49"/>
      <c r="ML35" s="49"/>
      <c r="MM35" s="49"/>
      <c r="MN35" s="49"/>
      <c r="MO35" s="49"/>
      <c r="MP35" s="49"/>
      <c r="MQ35" s="49"/>
      <c r="MR35" s="49"/>
      <c r="MS35" s="49"/>
      <c r="MT35" s="49"/>
      <c r="MU35" s="49"/>
      <c r="MV35" s="49"/>
      <c r="MW35" s="49"/>
      <c r="MX35" s="49"/>
      <c r="MY35" s="49"/>
      <c r="MZ35" s="49"/>
      <c r="NA35" s="49"/>
      <c r="NB35" s="49"/>
      <c r="NC35" s="49"/>
      <c r="ND35" s="49"/>
      <c r="NE35" s="49"/>
      <c r="NF35" s="49"/>
      <c r="NG35" s="49"/>
      <c r="NH35" s="49"/>
      <c r="NI35" s="49"/>
      <c r="NJ35" s="49"/>
      <c r="NK35" s="49"/>
      <c r="NL35" s="49"/>
      <c r="NM35" s="49"/>
      <c r="NN35" s="49"/>
      <c r="NO35" s="49"/>
      <c r="NP35" s="49"/>
      <c r="NQ35" s="49"/>
      <c r="NR35" s="49"/>
      <c r="NS35" s="49"/>
      <c r="NT35" s="49"/>
      <c r="NU35" s="49"/>
      <c r="NV35" s="49"/>
      <c r="NW35" s="49"/>
      <c r="NX35" s="49"/>
      <c r="NY35" s="49"/>
      <c r="NZ35" s="49"/>
      <c r="OA35" s="49"/>
      <c r="OB35" s="49"/>
      <c r="OC35" s="49"/>
      <c r="OD35" s="49"/>
      <c r="OE35" s="49"/>
      <c r="OF35" s="49"/>
      <c r="OG35" s="49"/>
      <c r="OH35" s="49"/>
      <c r="OI35" s="49"/>
      <c r="OJ35" s="49"/>
      <c r="OK35" s="49"/>
      <c r="OL35" s="49"/>
      <c r="OM35" s="49"/>
      <c r="ON35" s="49"/>
      <c r="OO35" s="49"/>
      <c r="OP35" s="49"/>
      <c r="OQ35" s="49"/>
      <c r="OR35" s="49"/>
      <c r="OS35" s="49"/>
      <c r="OT35" s="49"/>
      <c r="OU35" s="49"/>
      <c r="OV35" s="49"/>
      <c r="OW35" s="49"/>
      <c r="OX35" s="49"/>
      <c r="OY35" s="49"/>
      <c r="OZ35" s="49"/>
      <c r="PA35" s="49"/>
      <c r="PB35" s="49"/>
      <c r="PC35" s="49"/>
      <c r="PD35" s="49"/>
      <c r="PE35" s="49"/>
      <c r="PF35" s="49"/>
      <c r="PG35" s="49"/>
      <c r="PH35" s="49"/>
      <c r="PI35" s="49"/>
      <c r="PJ35" s="49"/>
      <c r="PK35" s="49"/>
      <c r="PL35" s="49"/>
      <c r="PM35" s="49"/>
      <c r="PN35" s="49"/>
      <c r="PO35" s="49"/>
      <c r="PP35" s="49"/>
      <c r="PQ35" s="49"/>
      <c r="PR35" s="49"/>
      <c r="PS35" s="49"/>
      <c r="PT35" s="49"/>
      <c r="PU35" s="49"/>
      <c r="PV35" s="49"/>
      <c r="PW35" s="49"/>
      <c r="PX35" s="49"/>
      <c r="PY35" s="49"/>
      <c r="PZ35" s="49"/>
      <c r="QA35" s="49"/>
      <c r="QB35" s="49"/>
      <c r="QC35" s="49"/>
      <c r="QD35" s="49"/>
      <c r="QE35" s="49"/>
      <c r="QF35" s="49"/>
      <c r="QG35" s="49"/>
      <c r="QH35" s="49"/>
      <c r="QI35" s="49"/>
      <c r="QJ35" s="49"/>
      <c r="QK35" s="49"/>
      <c r="QL35" s="49"/>
      <c r="QM35" s="49"/>
      <c r="QN35" s="49"/>
      <c r="QO35" s="49"/>
      <c r="QP35" s="49"/>
      <c r="QQ35" s="49"/>
      <c r="QR35" s="49"/>
      <c r="QS35" s="49"/>
      <c r="QT35" s="49"/>
      <c r="QU35" s="49"/>
      <c r="QV35" s="49"/>
      <c r="QW35" s="49"/>
      <c r="QX35" s="49"/>
      <c r="QY35" s="49"/>
      <c r="QZ35" s="49"/>
      <c r="RA35" s="49"/>
      <c r="RB35" s="49"/>
      <c r="RC35" s="49"/>
      <c r="RD35" s="49"/>
      <c r="RE35" s="49"/>
      <c r="RF35" s="49"/>
      <c r="RG35" s="49"/>
      <c r="RH35" s="49"/>
      <c r="RI35" s="49"/>
      <c r="RJ35" s="49"/>
      <c r="RK35" s="49"/>
      <c r="RL35" s="49"/>
      <c r="RM35" s="49"/>
      <c r="RN35" s="49"/>
      <c r="RO35" s="49"/>
      <c r="RP35" s="49"/>
      <c r="RQ35" s="49"/>
      <c r="RR35" s="49"/>
      <c r="RS35" s="49"/>
      <c r="RT35" s="49"/>
      <c r="RU35" s="49"/>
      <c r="RV35" s="49"/>
      <c r="RW35" s="49"/>
      <c r="RX35" s="49"/>
      <c r="RY35" s="49"/>
      <c r="RZ35" s="49"/>
      <c r="SA35" s="49"/>
      <c r="SB35" s="49"/>
      <c r="SC35" s="49"/>
      <c r="SD35" s="49"/>
      <c r="SE35" s="49"/>
      <c r="SF35" s="49"/>
      <c r="SG35" s="49"/>
      <c r="SH35" s="49"/>
      <c r="SI35" s="49"/>
      <c r="SJ35" s="49"/>
      <c r="SK35" s="49"/>
      <c r="SL35" s="49"/>
      <c r="SM35" s="49"/>
      <c r="SN35" s="49"/>
      <c r="SO35" s="49"/>
      <c r="SP35" s="49"/>
      <c r="SQ35" s="49"/>
      <c r="SR35" s="49"/>
      <c r="SS35" s="49"/>
      <c r="ST35" s="49"/>
      <c r="SU35" s="49"/>
      <c r="SV35" s="49"/>
      <c r="SW35" s="49"/>
      <c r="SX35" s="49"/>
      <c r="SY35" s="49"/>
      <c r="SZ35" s="49"/>
      <c r="TA35" s="49"/>
      <c r="TB35" s="49"/>
      <c r="TC35" s="49"/>
      <c r="TD35" s="49"/>
      <c r="TE35" s="49"/>
      <c r="TF35" s="49"/>
      <c r="TG35" s="49"/>
      <c r="TH35" s="49"/>
      <c r="TI35" s="49"/>
      <c r="TJ35" s="49"/>
      <c r="TK35" s="49"/>
    </row>
    <row r="36" spans="1:531" s="54" customFormat="1" ht="36" customHeight="1">
      <c r="A36" s="202"/>
      <c r="B36" s="45" t="str">
        <f>B$14</f>
        <v>Low water use plant demand (inches), YOUR LOCATION</v>
      </c>
      <c r="C36" s="41">
        <f>$C$14</f>
        <v>0</v>
      </c>
      <c r="D36" s="41">
        <f>$D$14</f>
        <v>0</v>
      </c>
      <c r="E36" s="41">
        <f>$E$14</f>
        <v>0</v>
      </c>
      <c r="F36" s="41">
        <f>$F$14</f>
        <v>0</v>
      </c>
      <c r="G36" s="41">
        <f>$G$14</f>
        <v>0</v>
      </c>
      <c r="H36" s="41">
        <f>$H$14</f>
        <v>0</v>
      </c>
      <c r="I36" s="41">
        <f>$I$14</f>
        <v>0</v>
      </c>
      <c r="J36" s="41">
        <f>$J$14</f>
        <v>0</v>
      </c>
      <c r="K36" s="41">
        <f>$K$14</f>
        <v>0</v>
      </c>
      <c r="L36" s="41">
        <f>$L$14</f>
        <v>0</v>
      </c>
      <c r="M36" s="41">
        <f>$M$14</f>
        <v>0</v>
      </c>
      <c r="N36" s="41">
        <f>$N$14</f>
        <v>0</v>
      </c>
      <c r="O36" s="16">
        <f>SUM(C36:N36)</f>
        <v>0</v>
      </c>
      <c r="P36" s="3"/>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c r="IW36" s="49"/>
      <c r="IX36" s="49"/>
      <c r="IY36" s="49"/>
      <c r="IZ36" s="49"/>
      <c r="JA36" s="49"/>
      <c r="JB36" s="49"/>
      <c r="JC36" s="49"/>
      <c r="JD36" s="49"/>
      <c r="JE36" s="49"/>
      <c r="JF36" s="49"/>
      <c r="JG36" s="49"/>
      <c r="JH36" s="49"/>
      <c r="JI36" s="49"/>
      <c r="JJ36" s="49"/>
      <c r="JK36" s="49"/>
      <c r="JL36" s="49"/>
      <c r="JM36" s="49"/>
      <c r="JN36" s="49"/>
      <c r="JO36" s="49"/>
      <c r="JP36" s="49"/>
      <c r="JQ36" s="49"/>
      <c r="JR36" s="49"/>
      <c r="JS36" s="49"/>
      <c r="JT36" s="49"/>
      <c r="JU36" s="49"/>
      <c r="JV36" s="49"/>
      <c r="JW36" s="49"/>
      <c r="JX36" s="49"/>
      <c r="JY36" s="49"/>
      <c r="JZ36" s="49"/>
      <c r="KA36" s="49"/>
      <c r="KB36" s="49"/>
      <c r="KC36" s="49"/>
      <c r="KD36" s="49"/>
      <c r="KE36" s="49"/>
      <c r="KF36" s="49"/>
      <c r="KG36" s="49"/>
      <c r="KH36" s="49"/>
      <c r="KI36" s="49"/>
      <c r="KJ36" s="49"/>
      <c r="KK36" s="49"/>
      <c r="KL36" s="49"/>
      <c r="KM36" s="49"/>
      <c r="KN36" s="49"/>
      <c r="KO36" s="49"/>
      <c r="KP36" s="49"/>
      <c r="KQ36" s="49"/>
      <c r="KR36" s="49"/>
      <c r="KS36" s="49"/>
      <c r="KT36" s="49"/>
      <c r="KU36" s="49"/>
      <c r="KV36" s="49"/>
      <c r="KW36" s="49"/>
      <c r="KX36" s="49"/>
      <c r="KY36" s="49"/>
      <c r="KZ36" s="49"/>
      <c r="LA36" s="49"/>
      <c r="LB36" s="49"/>
      <c r="LC36" s="49"/>
      <c r="LD36" s="49"/>
      <c r="LE36" s="49"/>
      <c r="LF36" s="49"/>
      <c r="LG36" s="49"/>
      <c r="LH36" s="49"/>
      <c r="LI36" s="49"/>
      <c r="LJ36" s="49"/>
      <c r="LK36" s="49"/>
      <c r="LL36" s="49"/>
      <c r="LM36" s="49"/>
      <c r="LN36" s="49"/>
      <c r="LO36" s="49"/>
      <c r="LP36" s="49"/>
      <c r="LQ36" s="49"/>
      <c r="LR36" s="49"/>
      <c r="LS36" s="49"/>
      <c r="LT36" s="49"/>
      <c r="LU36" s="49"/>
      <c r="LV36" s="49"/>
      <c r="LW36" s="49"/>
      <c r="LX36" s="49"/>
      <c r="LY36" s="49"/>
      <c r="LZ36" s="49"/>
      <c r="MA36" s="49"/>
      <c r="MB36" s="49"/>
      <c r="MC36" s="49"/>
      <c r="MD36" s="49"/>
      <c r="ME36" s="49"/>
      <c r="MF36" s="49"/>
      <c r="MG36" s="49"/>
      <c r="MH36" s="49"/>
      <c r="MI36" s="49"/>
      <c r="MJ36" s="49"/>
      <c r="MK36" s="49"/>
      <c r="ML36" s="49"/>
      <c r="MM36" s="49"/>
      <c r="MN36" s="49"/>
      <c r="MO36" s="49"/>
      <c r="MP36" s="49"/>
      <c r="MQ36" s="49"/>
      <c r="MR36" s="49"/>
      <c r="MS36" s="49"/>
      <c r="MT36" s="49"/>
      <c r="MU36" s="49"/>
      <c r="MV36" s="49"/>
      <c r="MW36" s="49"/>
      <c r="MX36" s="49"/>
      <c r="MY36" s="49"/>
      <c r="MZ36" s="49"/>
      <c r="NA36" s="49"/>
      <c r="NB36" s="49"/>
      <c r="NC36" s="49"/>
      <c r="ND36" s="49"/>
      <c r="NE36" s="49"/>
      <c r="NF36" s="49"/>
      <c r="NG36" s="49"/>
      <c r="NH36" s="49"/>
      <c r="NI36" s="49"/>
      <c r="NJ36" s="49"/>
      <c r="NK36" s="49"/>
      <c r="NL36" s="49"/>
      <c r="NM36" s="49"/>
      <c r="NN36" s="49"/>
      <c r="NO36" s="49"/>
      <c r="NP36" s="49"/>
      <c r="NQ36" s="49"/>
      <c r="NR36" s="49"/>
      <c r="NS36" s="49"/>
      <c r="NT36" s="49"/>
      <c r="NU36" s="49"/>
      <c r="NV36" s="49"/>
      <c r="NW36" s="49"/>
      <c r="NX36" s="53"/>
      <c r="NY36" s="53"/>
      <c r="NZ36" s="53"/>
      <c r="OA36" s="53"/>
      <c r="OB36" s="53"/>
      <c r="OC36" s="53"/>
      <c r="OD36" s="53"/>
      <c r="OE36" s="53"/>
      <c r="OF36" s="53"/>
      <c r="OG36" s="53"/>
      <c r="OH36" s="53"/>
      <c r="OI36" s="53"/>
      <c r="OJ36" s="53"/>
      <c r="OK36" s="53"/>
      <c r="OL36" s="53"/>
      <c r="OM36" s="53"/>
      <c r="ON36" s="53"/>
      <c r="OO36" s="53"/>
      <c r="OP36" s="53"/>
      <c r="OQ36" s="53"/>
      <c r="OR36" s="53"/>
      <c r="OS36" s="53"/>
      <c r="OT36" s="53"/>
      <c r="OU36" s="53"/>
      <c r="OV36" s="53"/>
      <c r="OW36" s="53"/>
      <c r="OX36" s="53"/>
      <c r="OY36" s="53"/>
      <c r="OZ36" s="53"/>
      <c r="PA36" s="53"/>
      <c r="PB36" s="53"/>
      <c r="PC36" s="53"/>
      <c r="PD36" s="53"/>
      <c r="PE36" s="53"/>
      <c r="PF36" s="53"/>
      <c r="PG36" s="53"/>
      <c r="PH36" s="53"/>
      <c r="PI36" s="53"/>
      <c r="PJ36" s="53"/>
      <c r="PK36" s="53"/>
      <c r="PL36" s="53"/>
      <c r="PM36" s="53"/>
      <c r="PN36" s="53"/>
      <c r="PO36" s="53"/>
      <c r="PP36" s="53"/>
      <c r="PQ36" s="53"/>
      <c r="PR36" s="53"/>
      <c r="PS36" s="53"/>
      <c r="PT36" s="53"/>
      <c r="PU36" s="53"/>
      <c r="PV36" s="53"/>
      <c r="PW36" s="53"/>
      <c r="PX36" s="53"/>
      <c r="PY36" s="53"/>
      <c r="PZ36" s="53"/>
      <c r="QA36" s="53"/>
      <c r="QB36" s="53"/>
      <c r="QC36" s="53"/>
      <c r="QD36" s="53"/>
      <c r="QE36" s="53"/>
      <c r="QF36" s="53"/>
      <c r="QG36" s="53"/>
      <c r="QH36" s="53"/>
      <c r="QI36" s="53"/>
      <c r="QJ36" s="53"/>
      <c r="QK36" s="53"/>
      <c r="QL36" s="53"/>
      <c r="QM36" s="53"/>
      <c r="QN36" s="53"/>
      <c r="QO36" s="53"/>
      <c r="QP36" s="53"/>
      <c r="QQ36" s="53"/>
      <c r="QR36" s="53"/>
      <c r="QS36" s="53"/>
      <c r="QT36" s="53"/>
      <c r="QU36" s="53"/>
      <c r="QV36" s="53"/>
      <c r="QW36" s="53"/>
      <c r="QX36" s="53"/>
      <c r="QY36" s="53"/>
      <c r="QZ36" s="53"/>
      <c r="RA36" s="53"/>
      <c r="RB36" s="53"/>
      <c r="RC36" s="53"/>
      <c r="RD36" s="53"/>
      <c r="RE36" s="53"/>
      <c r="RF36" s="53"/>
      <c r="RG36" s="53"/>
      <c r="RH36" s="53"/>
      <c r="RI36" s="53"/>
      <c r="RJ36" s="53"/>
      <c r="RK36" s="53"/>
      <c r="RL36" s="53"/>
      <c r="RM36" s="53"/>
      <c r="RN36" s="53"/>
      <c r="RO36" s="53"/>
      <c r="RP36" s="53"/>
      <c r="RQ36" s="53"/>
      <c r="RR36" s="53"/>
      <c r="RS36" s="53"/>
      <c r="RT36" s="53"/>
      <c r="RU36" s="53"/>
      <c r="RV36" s="53"/>
      <c r="RW36" s="53"/>
      <c r="RX36" s="53"/>
      <c r="RY36" s="53"/>
      <c r="RZ36" s="53"/>
      <c r="SA36" s="53"/>
      <c r="SB36" s="53"/>
      <c r="SC36" s="53"/>
      <c r="SD36" s="53"/>
      <c r="SE36" s="53"/>
      <c r="SF36" s="53"/>
      <c r="SG36" s="53"/>
      <c r="SH36" s="53"/>
      <c r="SI36" s="53"/>
      <c r="SJ36" s="53"/>
      <c r="SK36" s="53"/>
      <c r="SL36" s="53"/>
      <c r="SM36" s="53"/>
      <c r="SN36" s="53"/>
      <c r="SO36" s="53"/>
      <c r="SP36" s="53"/>
      <c r="SQ36" s="53"/>
      <c r="SR36" s="53"/>
      <c r="SS36" s="53"/>
      <c r="ST36" s="53"/>
      <c r="SU36" s="53"/>
      <c r="SV36" s="53"/>
      <c r="SW36" s="53"/>
      <c r="SX36" s="53"/>
      <c r="SY36" s="53"/>
      <c r="SZ36" s="53"/>
      <c r="TA36" s="53"/>
      <c r="TB36" s="53"/>
      <c r="TC36" s="53"/>
      <c r="TD36" s="53"/>
      <c r="TE36" s="53"/>
      <c r="TF36" s="53"/>
      <c r="TG36" s="53"/>
      <c r="TH36" s="53"/>
      <c r="TI36" s="53"/>
      <c r="TJ36" s="53"/>
      <c r="TK36" s="53"/>
    </row>
    <row r="37" spans="1:531" s="52" customFormat="1" ht="30">
      <c r="A37" s="202"/>
      <c r="B37" s="35" t="s">
        <v>55</v>
      </c>
      <c r="C37" s="9">
        <f>6*C$10</f>
        <v>0</v>
      </c>
      <c r="D37" s="9">
        <f t="shared" ref="D37:N37" si="13">6*D$10</f>
        <v>0</v>
      </c>
      <c r="E37" s="9">
        <f t="shared" si="13"/>
        <v>0</v>
      </c>
      <c r="F37" s="9">
        <f t="shared" si="13"/>
        <v>0</v>
      </c>
      <c r="G37" s="9">
        <f t="shared" si="13"/>
        <v>0</v>
      </c>
      <c r="H37" s="9">
        <f t="shared" si="13"/>
        <v>0</v>
      </c>
      <c r="I37" s="9">
        <f t="shared" si="13"/>
        <v>0</v>
      </c>
      <c r="J37" s="9">
        <f t="shared" si="13"/>
        <v>0</v>
      </c>
      <c r="K37" s="9">
        <f t="shared" si="13"/>
        <v>0</v>
      </c>
      <c r="L37" s="9">
        <f t="shared" si="13"/>
        <v>0</v>
      </c>
      <c r="M37" s="9">
        <f t="shared" si="13"/>
        <v>0</v>
      </c>
      <c r="N37" s="9">
        <f t="shared" si="13"/>
        <v>0</v>
      </c>
      <c r="O37" s="27">
        <f t="shared" si="1"/>
        <v>0</v>
      </c>
      <c r="P37" s="3" t="s">
        <v>23</v>
      </c>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c r="IV37" s="49"/>
      <c r="IW37" s="49"/>
      <c r="IX37" s="49"/>
      <c r="IY37" s="49"/>
      <c r="IZ37" s="49"/>
      <c r="JA37" s="49"/>
      <c r="JB37" s="49"/>
      <c r="JC37" s="49"/>
      <c r="JD37" s="49"/>
      <c r="JE37" s="49"/>
      <c r="JF37" s="49"/>
      <c r="JG37" s="49"/>
      <c r="JH37" s="49"/>
      <c r="JI37" s="49"/>
      <c r="JJ37" s="49"/>
      <c r="JK37" s="49"/>
      <c r="JL37" s="49"/>
      <c r="JM37" s="49"/>
      <c r="JN37" s="49"/>
      <c r="JO37" s="49"/>
      <c r="JP37" s="49"/>
      <c r="JQ37" s="49"/>
      <c r="JR37" s="49"/>
      <c r="JS37" s="49"/>
      <c r="JT37" s="49"/>
      <c r="JU37" s="49"/>
      <c r="JV37" s="49"/>
      <c r="JW37" s="49"/>
      <c r="JX37" s="49"/>
      <c r="JY37" s="49"/>
      <c r="JZ37" s="49"/>
      <c r="KA37" s="49"/>
      <c r="KB37" s="49"/>
      <c r="KC37" s="49"/>
      <c r="KD37" s="49"/>
      <c r="KE37" s="49"/>
      <c r="KF37" s="49"/>
      <c r="KG37" s="49"/>
      <c r="KH37" s="49"/>
      <c r="KI37" s="49"/>
      <c r="KJ37" s="49"/>
      <c r="KK37" s="49"/>
      <c r="KL37" s="49"/>
      <c r="KM37" s="49"/>
      <c r="KN37" s="49"/>
      <c r="KO37" s="49"/>
      <c r="KP37" s="49"/>
      <c r="KQ37" s="49"/>
      <c r="KR37" s="49"/>
      <c r="KS37" s="49"/>
      <c r="KT37" s="49"/>
      <c r="KU37" s="49"/>
      <c r="KV37" s="49"/>
      <c r="KW37" s="49"/>
      <c r="KX37" s="49"/>
      <c r="KY37" s="49"/>
      <c r="KZ37" s="49"/>
      <c r="LA37" s="49"/>
      <c r="LB37" s="49"/>
      <c r="LC37" s="49"/>
      <c r="LD37" s="49"/>
      <c r="LE37" s="49"/>
      <c r="LF37" s="49"/>
      <c r="LG37" s="49"/>
      <c r="LH37" s="49"/>
      <c r="LI37" s="49"/>
      <c r="LJ37" s="49"/>
      <c r="LK37" s="49"/>
      <c r="LL37" s="49"/>
      <c r="LM37" s="49"/>
      <c r="LN37" s="49"/>
      <c r="LO37" s="49"/>
      <c r="LP37" s="49"/>
      <c r="LQ37" s="49"/>
      <c r="LR37" s="49"/>
      <c r="LS37" s="49"/>
      <c r="LT37" s="49"/>
      <c r="LU37" s="49"/>
      <c r="LV37" s="49"/>
      <c r="LW37" s="49"/>
      <c r="LX37" s="49"/>
      <c r="LY37" s="49"/>
      <c r="LZ37" s="49"/>
      <c r="MA37" s="49"/>
      <c r="MB37" s="49"/>
      <c r="MC37" s="49"/>
      <c r="MD37" s="49"/>
      <c r="ME37" s="49"/>
      <c r="MF37" s="49"/>
      <c r="MG37" s="49"/>
      <c r="MH37" s="49"/>
      <c r="MI37" s="49"/>
      <c r="MJ37" s="49"/>
      <c r="MK37" s="49"/>
      <c r="ML37" s="49"/>
      <c r="MM37" s="49"/>
      <c r="MN37" s="49"/>
      <c r="MO37" s="49"/>
      <c r="MP37" s="49"/>
      <c r="MQ37" s="49"/>
      <c r="MR37" s="49"/>
      <c r="MS37" s="49"/>
      <c r="MT37" s="49"/>
      <c r="MU37" s="49"/>
      <c r="MV37" s="49"/>
      <c r="MW37" s="49"/>
      <c r="MX37" s="49"/>
      <c r="MY37" s="49"/>
      <c r="MZ37" s="49"/>
      <c r="NA37" s="49"/>
      <c r="NB37" s="49"/>
      <c r="NC37" s="49"/>
      <c r="ND37" s="49"/>
      <c r="NE37" s="49"/>
      <c r="NF37" s="49"/>
      <c r="NG37" s="49"/>
      <c r="NH37" s="49"/>
      <c r="NI37" s="49"/>
      <c r="NJ37" s="49"/>
      <c r="NK37" s="49"/>
      <c r="NL37" s="49"/>
      <c r="NM37" s="49"/>
      <c r="NN37" s="49"/>
      <c r="NO37" s="49"/>
      <c r="NP37" s="49"/>
      <c r="NQ37" s="49"/>
      <c r="NR37" s="49"/>
      <c r="NS37" s="49"/>
      <c r="NT37" s="49"/>
      <c r="NU37" s="49"/>
      <c r="NV37" s="49"/>
      <c r="NW37" s="49"/>
      <c r="NX37" s="49"/>
      <c r="NY37" s="49"/>
      <c r="NZ37" s="49"/>
      <c r="OA37" s="49"/>
      <c r="OB37" s="49"/>
      <c r="OC37" s="49"/>
      <c r="OD37" s="49"/>
      <c r="OE37" s="49"/>
      <c r="OF37" s="49"/>
      <c r="OG37" s="49"/>
      <c r="OH37" s="49"/>
      <c r="OI37" s="49"/>
      <c r="OJ37" s="49"/>
      <c r="OK37" s="49"/>
      <c r="OL37" s="49"/>
      <c r="OM37" s="49"/>
      <c r="ON37" s="49"/>
      <c r="OO37" s="49"/>
      <c r="OP37" s="49"/>
      <c r="OQ37" s="49"/>
      <c r="OR37" s="49"/>
      <c r="OS37" s="49"/>
      <c r="OT37" s="49"/>
      <c r="OU37" s="49"/>
      <c r="OV37" s="49"/>
      <c r="OW37" s="49"/>
      <c r="OX37" s="49"/>
      <c r="OY37" s="49"/>
      <c r="OZ37" s="49"/>
      <c r="PA37" s="49"/>
      <c r="PB37" s="49"/>
      <c r="PC37" s="49"/>
      <c r="PD37" s="49"/>
      <c r="PE37" s="49"/>
      <c r="PF37" s="49"/>
      <c r="PG37" s="49"/>
      <c r="PH37" s="49"/>
      <c r="PI37" s="49"/>
      <c r="PJ37" s="49"/>
      <c r="PK37" s="49"/>
      <c r="PL37" s="49"/>
      <c r="PM37" s="49"/>
      <c r="PN37" s="49"/>
      <c r="PO37" s="49"/>
      <c r="PP37" s="49"/>
      <c r="PQ37" s="49"/>
      <c r="PR37" s="49"/>
      <c r="PS37" s="49"/>
      <c r="PT37" s="49"/>
      <c r="PU37" s="49"/>
      <c r="PV37" s="49"/>
      <c r="PW37" s="49"/>
      <c r="PX37" s="49"/>
      <c r="PY37" s="49"/>
      <c r="PZ37" s="49"/>
      <c r="QA37" s="49"/>
      <c r="QB37" s="49"/>
      <c r="QC37" s="49"/>
      <c r="QD37" s="49"/>
      <c r="QE37" s="49"/>
      <c r="QF37" s="49"/>
      <c r="QG37" s="49"/>
      <c r="QH37" s="49"/>
      <c r="QI37" s="49"/>
      <c r="QJ37" s="49"/>
      <c r="QK37" s="49"/>
      <c r="QL37" s="49"/>
      <c r="QM37" s="49"/>
      <c r="QN37" s="49"/>
      <c r="QO37" s="49"/>
      <c r="QP37" s="49"/>
      <c r="QQ37" s="49"/>
      <c r="QR37" s="49"/>
      <c r="QS37" s="49"/>
      <c r="QT37" s="49"/>
      <c r="QU37" s="49"/>
      <c r="QV37" s="49"/>
      <c r="QW37" s="49"/>
      <c r="QX37" s="49"/>
      <c r="QY37" s="49"/>
      <c r="QZ37" s="49"/>
      <c r="RA37" s="49"/>
      <c r="RB37" s="49"/>
      <c r="RC37" s="49"/>
      <c r="RD37" s="49"/>
      <c r="RE37" s="49"/>
      <c r="RF37" s="49"/>
      <c r="RG37" s="49"/>
      <c r="RH37" s="49"/>
      <c r="RI37" s="49"/>
      <c r="RJ37" s="49"/>
      <c r="RK37" s="49"/>
      <c r="RL37" s="49"/>
      <c r="RM37" s="49"/>
      <c r="RN37" s="49"/>
      <c r="RO37" s="49"/>
      <c r="RP37" s="49"/>
      <c r="RQ37" s="49"/>
      <c r="RR37" s="49"/>
      <c r="RS37" s="49"/>
      <c r="RT37" s="49"/>
      <c r="RU37" s="49"/>
      <c r="RV37" s="49"/>
      <c r="RW37" s="49"/>
      <c r="RX37" s="49"/>
      <c r="RY37" s="49"/>
      <c r="RZ37" s="49"/>
      <c r="SA37" s="49"/>
      <c r="SB37" s="49"/>
      <c r="SC37" s="49"/>
      <c r="SD37" s="49"/>
      <c r="SE37" s="49"/>
      <c r="SF37" s="49"/>
      <c r="SG37" s="49"/>
      <c r="SH37" s="49"/>
      <c r="SI37" s="49"/>
      <c r="SJ37" s="49"/>
      <c r="SK37" s="49"/>
      <c r="SL37" s="49"/>
      <c r="SM37" s="49"/>
      <c r="SN37" s="49"/>
      <c r="SO37" s="49"/>
      <c r="SP37" s="49"/>
      <c r="SQ37" s="49"/>
      <c r="SR37" s="49"/>
      <c r="SS37" s="49"/>
      <c r="ST37" s="49"/>
      <c r="SU37" s="49"/>
      <c r="SV37" s="49"/>
      <c r="SW37" s="49"/>
      <c r="SX37" s="49"/>
      <c r="SY37" s="49"/>
      <c r="SZ37" s="49"/>
      <c r="TA37" s="49"/>
      <c r="TB37" s="49"/>
      <c r="TC37" s="49"/>
      <c r="TD37" s="49"/>
      <c r="TE37" s="49"/>
      <c r="TF37" s="49"/>
      <c r="TG37" s="49"/>
      <c r="TH37" s="49"/>
      <c r="TI37" s="49"/>
      <c r="TJ37" s="49"/>
      <c r="TK37" s="49"/>
    </row>
    <row r="38" spans="1:531" s="52" customFormat="1" ht="101" customHeight="1" thickBot="1">
      <c r="A38" s="203"/>
      <c r="B38" s="3" t="s">
        <v>43</v>
      </c>
      <c r="C38" s="9">
        <f t="shared" ref="C38:N38" si="14">IF(C37&gt;C$14,1,0)</f>
        <v>0</v>
      </c>
      <c r="D38" s="9">
        <f t="shared" si="14"/>
        <v>0</v>
      </c>
      <c r="E38" s="9">
        <f t="shared" si="14"/>
        <v>0</v>
      </c>
      <c r="F38" s="9">
        <f t="shared" si="14"/>
        <v>0</v>
      </c>
      <c r="G38" s="9">
        <f t="shared" si="14"/>
        <v>0</v>
      </c>
      <c r="H38" s="9">
        <f t="shared" si="14"/>
        <v>0</v>
      </c>
      <c r="I38" s="9">
        <f t="shared" si="14"/>
        <v>0</v>
      </c>
      <c r="J38" s="9">
        <f t="shared" si="14"/>
        <v>0</v>
      </c>
      <c r="K38" s="9">
        <f t="shared" si="14"/>
        <v>0</v>
      </c>
      <c r="L38" s="9">
        <f t="shared" si="14"/>
        <v>0</v>
      </c>
      <c r="M38" s="9">
        <f t="shared" si="14"/>
        <v>0</v>
      </c>
      <c r="N38" s="9">
        <f t="shared" si="14"/>
        <v>0</v>
      </c>
      <c r="O38" s="15">
        <f t="shared" si="1"/>
        <v>0</v>
      </c>
      <c r="P38" s="14" t="s">
        <v>32</v>
      </c>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c r="IU38" s="49"/>
      <c r="IV38" s="49"/>
      <c r="IW38" s="49"/>
      <c r="IX38" s="49"/>
      <c r="IY38" s="49"/>
      <c r="IZ38" s="49"/>
      <c r="JA38" s="49"/>
      <c r="JB38" s="49"/>
      <c r="JC38" s="49"/>
      <c r="JD38" s="49"/>
      <c r="JE38" s="49"/>
      <c r="JF38" s="49"/>
      <c r="JG38" s="49"/>
      <c r="JH38" s="49"/>
      <c r="JI38" s="49"/>
      <c r="JJ38" s="49"/>
      <c r="JK38" s="49"/>
      <c r="JL38" s="49"/>
      <c r="JM38" s="49"/>
      <c r="JN38" s="49"/>
      <c r="JO38" s="49"/>
      <c r="JP38" s="49"/>
      <c r="JQ38" s="49"/>
      <c r="JR38" s="49"/>
      <c r="JS38" s="49"/>
      <c r="JT38" s="49"/>
      <c r="JU38" s="49"/>
      <c r="JV38" s="49"/>
      <c r="JW38" s="49"/>
      <c r="JX38" s="49"/>
      <c r="JY38" s="49"/>
      <c r="JZ38" s="49"/>
      <c r="KA38" s="49"/>
      <c r="KB38" s="49"/>
      <c r="KC38" s="49"/>
      <c r="KD38" s="49"/>
      <c r="KE38" s="49"/>
      <c r="KF38" s="49"/>
      <c r="KG38" s="49"/>
      <c r="KH38" s="49"/>
      <c r="KI38" s="49"/>
      <c r="KJ38" s="49"/>
      <c r="KK38" s="49"/>
      <c r="KL38" s="49"/>
      <c r="KM38" s="49"/>
      <c r="KN38" s="49"/>
      <c r="KO38" s="49"/>
      <c r="KP38" s="49"/>
      <c r="KQ38" s="49"/>
      <c r="KR38" s="49"/>
      <c r="KS38" s="49"/>
      <c r="KT38" s="49"/>
      <c r="KU38" s="49"/>
      <c r="KV38" s="49"/>
      <c r="KW38" s="49"/>
      <c r="KX38" s="49"/>
      <c r="KY38" s="49"/>
      <c r="KZ38" s="49"/>
      <c r="LA38" s="49"/>
      <c r="LB38" s="49"/>
      <c r="LC38" s="49"/>
      <c r="LD38" s="49"/>
      <c r="LE38" s="49"/>
      <c r="LF38" s="49"/>
      <c r="LG38" s="49"/>
      <c r="LH38" s="49"/>
      <c r="LI38" s="49"/>
      <c r="LJ38" s="49"/>
      <c r="LK38" s="49"/>
      <c r="LL38" s="49"/>
      <c r="LM38" s="49"/>
      <c r="LN38" s="49"/>
      <c r="LO38" s="49"/>
      <c r="LP38" s="49"/>
      <c r="LQ38" s="49"/>
      <c r="LR38" s="49"/>
      <c r="LS38" s="49"/>
      <c r="LT38" s="49"/>
      <c r="LU38" s="49"/>
      <c r="LV38" s="49"/>
      <c r="LW38" s="49"/>
      <c r="LX38" s="49"/>
      <c r="LY38" s="49"/>
      <c r="LZ38" s="49"/>
      <c r="MA38" s="49"/>
      <c r="MB38" s="49"/>
      <c r="MC38" s="49"/>
      <c r="MD38" s="49"/>
      <c r="ME38" s="49"/>
      <c r="MF38" s="49"/>
      <c r="MG38" s="49"/>
      <c r="MH38" s="49"/>
      <c r="MI38" s="49"/>
      <c r="MJ38" s="49"/>
      <c r="MK38" s="49"/>
      <c r="ML38" s="49"/>
      <c r="MM38" s="49"/>
      <c r="MN38" s="49"/>
      <c r="MO38" s="49"/>
      <c r="MP38" s="49"/>
      <c r="MQ38" s="49"/>
      <c r="MR38" s="49"/>
      <c r="MS38" s="49"/>
      <c r="MT38" s="49"/>
      <c r="MU38" s="49"/>
      <c r="MV38" s="49"/>
      <c r="MW38" s="49"/>
      <c r="MX38" s="49"/>
      <c r="MY38" s="49"/>
      <c r="MZ38" s="49"/>
      <c r="NA38" s="49"/>
      <c r="NB38" s="49"/>
      <c r="NC38" s="49"/>
      <c r="ND38" s="49"/>
      <c r="NE38" s="49"/>
      <c r="NF38" s="49"/>
      <c r="NG38" s="49"/>
      <c r="NH38" s="49"/>
      <c r="NI38" s="49"/>
      <c r="NJ38" s="49"/>
      <c r="NK38" s="49"/>
      <c r="NL38" s="49"/>
      <c r="NM38" s="49"/>
      <c r="NN38" s="49"/>
      <c r="NO38" s="49"/>
      <c r="NP38" s="49"/>
      <c r="NQ38" s="49"/>
      <c r="NR38" s="49"/>
      <c r="NS38" s="49"/>
      <c r="NT38" s="49"/>
      <c r="NU38" s="49"/>
      <c r="NV38" s="49"/>
      <c r="NW38" s="49"/>
      <c r="NX38" s="49"/>
      <c r="NY38" s="49"/>
      <c r="NZ38" s="49"/>
      <c r="OA38" s="49"/>
      <c r="OB38" s="49"/>
      <c r="OC38" s="49"/>
      <c r="OD38" s="49"/>
      <c r="OE38" s="49"/>
      <c r="OF38" s="49"/>
      <c r="OG38" s="49"/>
      <c r="OH38" s="49"/>
      <c r="OI38" s="49"/>
      <c r="OJ38" s="49"/>
      <c r="OK38" s="49"/>
      <c r="OL38" s="49"/>
      <c r="OM38" s="49"/>
      <c r="ON38" s="49"/>
      <c r="OO38" s="49"/>
      <c r="OP38" s="49"/>
      <c r="OQ38" s="49"/>
      <c r="OR38" s="49"/>
      <c r="OS38" s="49"/>
      <c r="OT38" s="49"/>
      <c r="OU38" s="49"/>
      <c r="OV38" s="49"/>
      <c r="OW38" s="49"/>
      <c r="OX38" s="49"/>
      <c r="OY38" s="49"/>
      <c r="OZ38" s="49"/>
      <c r="PA38" s="49"/>
      <c r="PB38" s="49"/>
      <c r="PC38" s="49"/>
      <c r="PD38" s="49"/>
      <c r="PE38" s="49"/>
      <c r="PF38" s="49"/>
      <c r="PG38" s="49"/>
      <c r="PH38" s="49"/>
      <c r="PI38" s="49"/>
      <c r="PJ38" s="49"/>
      <c r="PK38" s="49"/>
      <c r="PL38" s="49"/>
      <c r="PM38" s="49"/>
      <c r="PN38" s="49"/>
      <c r="PO38" s="49"/>
      <c r="PP38" s="49"/>
      <c r="PQ38" s="49"/>
      <c r="PR38" s="49"/>
      <c r="PS38" s="49"/>
      <c r="PT38" s="49"/>
      <c r="PU38" s="49"/>
      <c r="PV38" s="49"/>
      <c r="PW38" s="49"/>
      <c r="PX38" s="49"/>
      <c r="PY38" s="49"/>
      <c r="PZ38" s="49"/>
      <c r="QA38" s="49"/>
      <c r="QB38" s="49"/>
      <c r="QC38" s="49"/>
      <c r="QD38" s="49"/>
      <c r="QE38" s="49"/>
      <c r="QF38" s="49"/>
      <c r="QG38" s="49"/>
      <c r="QH38" s="49"/>
      <c r="QI38" s="49"/>
      <c r="QJ38" s="49"/>
      <c r="QK38" s="49"/>
      <c r="QL38" s="49"/>
      <c r="QM38" s="49"/>
      <c r="QN38" s="49"/>
      <c r="QO38" s="49"/>
      <c r="QP38" s="49"/>
      <c r="QQ38" s="49"/>
      <c r="QR38" s="49"/>
      <c r="QS38" s="49"/>
      <c r="QT38" s="49"/>
      <c r="QU38" s="49"/>
      <c r="QV38" s="49"/>
      <c r="QW38" s="49"/>
      <c r="QX38" s="49"/>
      <c r="QY38" s="49"/>
      <c r="QZ38" s="49"/>
      <c r="RA38" s="49"/>
      <c r="RB38" s="49"/>
      <c r="RC38" s="49"/>
      <c r="RD38" s="49"/>
      <c r="RE38" s="49"/>
      <c r="RF38" s="49"/>
      <c r="RG38" s="49"/>
      <c r="RH38" s="49"/>
      <c r="RI38" s="49"/>
      <c r="RJ38" s="49"/>
      <c r="RK38" s="49"/>
      <c r="RL38" s="49"/>
      <c r="RM38" s="49"/>
      <c r="RN38" s="49"/>
      <c r="RO38" s="49"/>
      <c r="RP38" s="49"/>
      <c r="RQ38" s="49"/>
      <c r="RR38" s="49"/>
      <c r="RS38" s="49"/>
      <c r="RT38" s="49"/>
      <c r="RU38" s="49"/>
      <c r="RV38" s="49"/>
      <c r="RW38" s="49"/>
      <c r="RX38" s="49"/>
      <c r="RY38" s="49"/>
      <c r="RZ38" s="49"/>
      <c r="SA38" s="49"/>
      <c r="SB38" s="49"/>
      <c r="SC38" s="49"/>
      <c r="SD38" s="49"/>
      <c r="SE38" s="49"/>
      <c r="SF38" s="49"/>
      <c r="SG38" s="49"/>
      <c r="SH38" s="49"/>
      <c r="SI38" s="49"/>
      <c r="SJ38" s="49"/>
      <c r="SK38" s="49"/>
      <c r="SL38" s="49"/>
      <c r="SM38" s="49"/>
      <c r="SN38" s="49"/>
      <c r="SO38" s="49"/>
      <c r="SP38" s="49"/>
      <c r="SQ38" s="49"/>
      <c r="SR38" s="49"/>
      <c r="SS38" s="49"/>
      <c r="ST38" s="49"/>
      <c r="SU38" s="49"/>
      <c r="SV38" s="49"/>
      <c r="SW38" s="49"/>
      <c r="SX38" s="49"/>
      <c r="SY38" s="49"/>
      <c r="SZ38" s="49"/>
      <c r="TA38" s="49"/>
      <c r="TB38" s="49"/>
      <c r="TC38" s="49"/>
      <c r="TD38" s="49"/>
      <c r="TE38" s="49"/>
      <c r="TF38" s="49"/>
      <c r="TG38" s="49"/>
      <c r="TH38" s="49"/>
      <c r="TI38" s="49"/>
      <c r="TJ38" s="49"/>
      <c r="TK38" s="49"/>
    </row>
    <row r="39" spans="1:531" s="52" customFormat="1" ht="15.75">
      <c r="A39" s="201" t="s">
        <v>65</v>
      </c>
      <c r="B39" s="57"/>
      <c r="C39" s="63" t="s">
        <v>7</v>
      </c>
      <c r="D39" s="59" t="s">
        <v>8</v>
      </c>
      <c r="E39" s="59" t="s">
        <v>9</v>
      </c>
      <c r="F39" s="59" t="s">
        <v>10</v>
      </c>
      <c r="G39" s="59" t="s">
        <v>11</v>
      </c>
      <c r="H39" s="59" t="s">
        <v>12</v>
      </c>
      <c r="I39" s="59" t="s">
        <v>13</v>
      </c>
      <c r="J39" s="59" t="s">
        <v>14</v>
      </c>
      <c r="K39" s="59" t="s">
        <v>15</v>
      </c>
      <c r="L39" s="59" t="s">
        <v>16</v>
      </c>
      <c r="M39" s="59" t="s">
        <v>17</v>
      </c>
      <c r="N39" s="59" t="s">
        <v>18</v>
      </c>
      <c r="O39" s="64" t="s">
        <v>0</v>
      </c>
      <c r="P39" s="3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c r="IO39" s="49"/>
      <c r="IP39" s="49"/>
      <c r="IQ39" s="49"/>
      <c r="IR39" s="49"/>
      <c r="IS39" s="49"/>
      <c r="IT39" s="49"/>
      <c r="IU39" s="49"/>
      <c r="IV39" s="49"/>
      <c r="IW39" s="49"/>
      <c r="IX39" s="49"/>
      <c r="IY39" s="49"/>
      <c r="IZ39" s="49"/>
      <c r="JA39" s="49"/>
      <c r="JB39" s="49"/>
      <c r="JC39" s="49"/>
      <c r="JD39" s="49"/>
      <c r="JE39" s="49"/>
      <c r="JF39" s="49"/>
      <c r="JG39" s="49"/>
      <c r="JH39" s="49"/>
      <c r="JI39" s="49"/>
      <c r="JJ39" s="49"/>
      <c r="JK39" s="49"/>
      <c r="JL39" s="49"/>
      <c r="JM39" s="49"/>
      <c r="JN39" s="49"/>
      <c r="JO39" s="49"/>
      <c r="JP39" s="49"/>
      <c r="JQ39" s="49"/>
      <c r="JR39" s="49"/>
      <c r="JS39" s="49"/>
      <c r="JT39" s="49"/>
      <c r="JU39" s="49"/>
      <c r="JV39" s="49"/>
      <c r="JW39" s="49"/>
      <c r="JX39" s="49"/>
      <c r="JY39" s="49"/>
      <c r="JZ39" s="49"/>
      <c r="KA39" s="49"/>
      <c r="KB39" s="49"/>
      <c r="KC39" s="49"/>
      <c r="KD39" s="49"/>
      <c r="KE39" s="49"/>
      <c r="KF39" s="49"/>
      <c r="KG39" s="49"/>
      <c r="KH39" s="49"/>
      <c r="KI39" s="49"/>
      <c r="KJ39" s="49"/>
      <c r="KK39" s="49"/>
      <c r="KL39" s="49"/>
      <c r="KM39" s="49"/>
      <c r="KN39" s="49"/>
      <c r="KO39" s="49"/>
      <c r="KP39" s="49"/>
      <c r="KQ39" s="49"/>
      <c r="KR39" s="49"/>
      <c r="KS39" s="49"/>
      <c r="KT39" s="49"/>
      <c r="KU39" s="49"/>
      <c r="KV39" s="49"/>
      <c r="KW39" s="49"/>
      <c r="KX39" s="49"/>
      <c r="KY39" s="49"/>
      <c r="KZ39" s="49"/>
      <c r="LA39" s="49"/>
      <c r="LB39" s="49"/>
      <c r="LC39" s="49"/>
      <c r="LD39" s="49"/>
      <c r="LE39" s="49"/>
      <c r="LF39" s="49"/>
      <c r="LG39" s="49"/>
      <c r="LH39" s="49"/>
      <c r="LI39" s="49"/>
      <c r="LJ39" s="49"/>
      <c r="LK39" s="49"/>
      <c r="LL39" s="49"/>
      <c r="LM39" s="49"/>
      <c r="LN39" s="49"/>
      <c r="LO39" s="49"/>
      <c r="LP39" s="49"/>
      <c r="LQ39" s="49"/>
      <c r="LR39" s="49"/>
      <c r="LS39" s="49"/>
      <c r="LT39" s="49"/>
      <c r="LU39" s="49"/>
      <c r="LV39" s="49"/>
      <c r="LW39" s="49"/>
      <c r="LX39" s="49"/>
      <c r="LY39" s="49"/>
      <c r="LZ39" s="49"/>
      <c r="MA39" s="49"/>
      <c r="MB39" s="49"/>
      <c r="MC39" s="49"/>
      <c r="MD39" s="49"/>
      <c r="ME39" s="49"/>
      <c r="MF39" s="49"/>
      <c r="MG39" s="49"/>
      <c r="MH39" s="49"/>
      <c r="MI39" s="49"/>
      <c r="MJ39" s="49"/>
      <c r="MK39" s="49"/>
      <c r="ML39" s="49"/>
      <c r="MM39" s="49"/>
      <c r="MN39" s="49"/>
      <c r="MO39" s="49"/>
      <c r="MP39" s="49"/>
      <c r="MQ39" s="49"/>
      <c r="MR39" s="49"/>
      <c r="MS39" s="49"/>
      <c r="MT39" s="49"/>
      <c r="MU39" s="49"/>
      <c r="MV39" s="49"/>
      <c r="MW39" s="49"/>
      <c r="MX39" s="49"/>
      <c r="MY39" s="49"/>
      <c r="MZ39" s="49"/>
      <c r="NA39" s="49"/>
      <c r="NB39" s="49"/>
      <c r="NC39" s="49"/>
      <c r="ND39" s="49"/>
      <c r="NE39" s="49"/>
      <c r="NF39" s="49"/>
      <c r="NG39" s="49"/>
      <c r="NH39" s="49"/>
      <c r="NI39" s="49"/>
      <c r="NJ39" s="49"/>
      <c r="NK39" s="49"/>
      <c r="NL39" s="49"/>
      <c r="NM39" s="49"/>
      <c r="NN39" s="49"/>
      <c r="NO39" s="49"/>
      <c r="NP39" s="49"/>
      <c r="NQ39" s="49"/>
      <c r="NR39" s="49"/>
      <c r="NS39" s="49"/>
      <c r="NT39" s="49"/>
      <c r="NU39" s="49"/>
      <c r="NV39" s="49"/>
      <c r="NW39" s="49"/>
      <c r="NX39" s="49"/>
      <c r="NY39" s="49"/>
      <c r="NZ39" s="49"/>
      <c r="OA39" s="49"/>
      <c r="OB39" s="49"/>
      <c r="OC39" s="49"/>
      <c r="OD39" s="49"/>
      <c r="OE39" s="49"/>
      <c r="OF39" s="49"/>
      <c r="OG39" s="49"/>
      <c r="OH39" s="49"/>
      <c r="OI39" s="49"/>
      <c r="OJ39" s="49"/>
      <c r="OK39" s="49"/>
      <c r="OL39" s="49"/>
      <c r="OM39" s="49"/>
      <c r="ON39" s="49"/>
      <c r="OO39" s="49"/>
      <c r="OP39" s="49"/>
      <c r="OQ39" s="49"/>
      <c r="OR39" s="49"/>
      <c r="OS39" s="49"/>
      <c r="OT39" s="49"/>
      <c r="OU39" s="49"/>
      <c r="OV39" s="49"/>
      <c r="OW39" s="49"/>
      <c r="OX39" s="49"/>
      <c r="OY39" s="49"/>
      <c r="OZ39" s="49"/>
      <c r="PA39" s="49"/>
      <c r="PB39" s="49"/>
      <c r="PC39" s="49"/>
      <c r="PD39" s="49"/>
      <c r="PE39" s="49"/>
      <c r="PF39" s="49"/>
      <c r="PG39" s="49"/>
      <c r="PH39" s="49"/>
      <c r="PI39" s="49"/>
      <c r="PJ39" s="49"/>
      <c r="PK39" s="49"/>
      <c r="PL39" s="49"/>
      <c r="PM39" s="49"/>
      <c r="PN39" s="49"/>
      <c r="PO39" s="49"/>
      <c r="PP39" s="49"/>
      <c r="PQ39" s="49"/>
      <c r="PR39" s="49"/>
      <c r="PS39" s="49"/>
      <c r="PT39" s="49"/>
      <c r="PU39" s="49"/>
      <c r="PV39" s="49"/>
      <c r="PW39" s="49"/>
      <c r="PX39" s="49"/>
      <c r="PY39" s="49"/>
      <c r="PZ39" s="49"/>
      <c r="QA39" s="49"/>
      <c r="QB39" s="49"/>
      <c r="QC39" s="49"/>
      <c r="QD39" s="49"/>
      <c r="QE39" s="49"/>
      <c r="QF39" s="49"/>
      <c r="QG39" s="49"/>
      <c r="QH39" s="49"/>
      <c r="QI39" s="49"/>
      <c r="QJ39" s="49"/>
      <c r="QK39" s="49"/>
      <c r="QL39" s="49"/>
      <c r="QM39" s="49"/>
      <c r="QN39" s="49"/>
      <c r="QO39" s="49"/>
      <c r="QP39" s="49"/>
      <c r="QQ39" s="49"/>
      <c r="QR39" s="49"/>
      <c r="QS39" s="49"/>
      <c r="QT39" s="49"/>
      <c r="QU39" s="49"/>
      <c r="QV39" s="49"/>
      <c r="QW39" s="49"/>
      <c r="QX39" s="49"/>
      <c r="QY39" s="49"/>
      <c r="QZ39" s="49"/>
      <c r="RA39" s="49"/>
      <c r="RB39" s="49"/>
      <c r="RC39" s="49"/>
      <c r="RD39" s="49"/>
      <c r="RE39" s="49"/>
      <c r="RF39" s="49"/>
      <c r="RG39" s="49"/>
      <c r="RH39" s="49"/>
      <c r="RI39" s="49"/>
      <c r="RJ39" s="49"/>
      <c r="RK39" s="49"/>
      <c r="RL39" s="49"/>
      <c r="RM39" s="49"/>
      <c r="RN39" s="49"/>
      <c r="RO39" s="49"/>
      <c r="RP39" s="49"/>
      <c r="RQ39" s="49"/>
      <c r="RR39" s="49"/>
      <c r="RS39" s="49"/>
      <c r="RT39" s="49"/>
      <c r="RU39" s="49"/>
      <c r="RV39" s="49"/>
      <c r="RW39" s="49"/>
      <c r="RX39" s="49"/>
      <c r="RY39" s="49"/>
      <c r="RZ39" s="49"/>
      <c r="SA39" s="49"/>
      <c r="SB39" s="49"/>
      <c r="SC39" s="49"/>
      <c r="SD39" s="49"/>
      <c r="SE39" s="49"/>
      <c r="SF39" s="49"/>
      <c r="SG39" s="49"/>
      <c r="SH39" s="49"/>
      <c r="SI39" s="49"/>
      <c r="SJ39" s="49"/>
      <c r="SK39" s="49"/>
      <c r="SL39" s="49"/>
      <c r="SM39" s="49"/>
      <c r="SN39" s="49"/>
      <c r="SO39" s="49"/>
      <c r="SP39" s="49"/>
      <c r="SQ39" s="49"/>
      <c r="SR39" s="49"/>
      <c r="SS39" s="49"/>
      <c r="ST39" s="49"/>
      <c r="SU39" s="49"/>
      <c r="SV39" s="49"/>
      <c r="SW39" s="49"/>
      <c r="SX39" s="49"/>
      <c r="SY39" s="49"/>
      <c r="SZ39" s="49"/>
      <c r="TA39" s="49"/>
      <c r="TB39" s="49"/>
      <c r="TC39" s="49"/>
      <c r="TD39" s="49"/>
      <c r="TE39" s="49"/>
      <c r="TF39" s="49"/>
      <c r="TG39" s="49"/>
      <c r="TH39" s="49"/>
      <c r="TI39" s="49"/>
      <c r="TJ39" s="49"/>
      <c r="TK39" s="49"/>
    </row>
    <row r="40" spans="1:531" s="53" customFormat="1" ht="36" customHeight="1">
      <c r="A40" s="202"/>
      <c r="B40" s="45" t="str">
        <f>B$14</f>
        <v>Low water use plant demand (inches), YOUR LOCATION</v>
      </c>
      <c r="C40" s="41">
        <f>$C$14</f>
        <v>0</v>
      </c>
      <c r="D40" s="41">
        <f>$D$14</f>
        <v>0</v>
      </c>
      <c r="E40" s="41">
        <f>E$14</f>
        <v>0</v>
      </c>
      <c r="F40" s="41">
        <f>$F$14</f>
        <v>0</v>
      </c>
      <c r="G40" s="41">
        <f>$G$14</f>
        <v>0</v>
      </c>
      <c r="H40" s="41">
        <f>$H$14</f>
        <v>0</v>
      </c>
      <c r="I40" s="41">
        <f>$I$14</f>
        <v>0</v>
      </c>
      <c r="J40" s="41">
        <f>$J$14</f>
        <v>0</v>
      </c>
      <c r="K40" s="41">
        <f>$K$14</f>
        <v>0</v>
      </c>
      <c r="L40" s="41">
        <f>$L$14</f>
        <v>0</v>
      </c>
      <c r="M40" s="41">
        <f>$M$14</f>
        <v>0</v>
      </c>
      <c r="N40" s="41">
        <f>$N$14</f>
        <v>0</v>
      </c>
      <c r="O40" s="16">
        <f>SUM(C40:N40)</f>
        <v>0</v>
      </c>
      <c r="P40" s="3"/>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c r="IR40" s="49"/>
      <c r="IS40" s="49"/>
      <c r="IT40" s="49"/>
      <c r="IU40" s="49"/>
      <c r="IV40" s="49"/>
      <c r="IW40" s="49"/>
      <c r="IX40" s="49"/>
      <c r="IY40" s="49"/>
      <c r="IZ40" s="49"/>
      <c r="JA40" s="49"/>
      <c r="JB40" s="49"/>
      <c r="JC40" s="49"/>
      <c r="JD40" s="49"/>
      <c r="JE40" s="49"/>
      <c r="JF40" s="49"/>
      <c r="JG40" s="49"/>
      <c r="JH40" s="49"/>
      <c r="JI40" s="49"/>
      <c r="JJ40" s="49"/>
      <c r="JK40" s="49"/>
      <c r="JL40" s="49"/>
      <c r="JM40" s="49"/>
      <c r="JN40" s="49"/>
      <c r="JO40" s="49"/>
      <c r="JP40" s="49"/>
      <c r="JQ40" s="49"/>
      <c r="JR40" s="49"/>
      <c r="JS40" s="49"/>
      <c r="JT40" s="49"/>
      <c r="JU40" s="49"/>
      <c r="JV40" s="49"/>
      <c r="JW40" s="49"/>
      <c r="JX40" s="49"/>
      <c r="JY40" s="49"/>
      <c r="JZ40" s="49"/>
      <c r="KA40" s="49"/>
      <c r="KB40" s="49"/>
      <c r="KC40" s="49"/>
      <c r="KD40" s="49"/>
      <c r="KE40" s="49"/>
      <c r="KF40" s="49"/>
      <c r="KG40" s="49"/>
      <c r="KH40" s="49"/>
      <c r="KI40" s="49"/>
      <c r="KJ40" s="49"/>
      <c r="KK40" s="49"/>
      <c r="KL40" s="49"/>
      <c r="KM40" s="49"/>
      <c r="KN40" s="49"/>
      <c r="KO40" s="49"/>
      <c r="KP40" s="49"/>
      <c r="KQ40" s="49"/>
      <c r="KR40" s="49"/>
      <c r="KS40" s="49"/>
      <c r="KT40" s="49"/>
      <c r="KU40" s="49"/>
      <c r="KV40" s="49"/>
      <c r="KW40" s="49"/>
      <c r="KX40" s="49"/>
      <c r="KY40" s="49"/>
      <c r="KZ40" s="49"/>
      <c r="LA40" s="49"/>
      <c r="LB40" s="49"/>
      <c r="LC40" s="49"/>
      <c r="LD40" s="49"/>
      <c r="LE40" s="49"/>
      <c r="LF40" s="49"/>
      <c r="LG40" s="49"/>
      <c r="LH40" s="49"/>
      <c r="LI40" s="49"/>
      <c r="LJ40" s="49"/>
      <c r="LK40" s="49"/>
      <c r="LL40" s="49"/>
      <c r="LM40" s="49"/>
      <c r="LN40" s="49"/>
      <c r="LO40" s="49"/>
      <c r="LP40" s="49"/>
      <c r="LQ40" s="49"/>
      <c r="LR40" s="49"/>
      <c r="LS40" s="49"/>
      <c r="LT40" s="49"/>
      <c r="LU40" s="49"/>
      <c r="LV40" s="49"/>
      <c r="LW40" s="49"/>
      <c r="LX40" s="49"/>
      <c r="LY40" s="49"/>
      <c r="LZ40" s="49"/>
      <c r="MA40" s="49"/>
      <c r="MB40" s="49"/>
      <c r="MC40" s="49"/>
      <c r="MD40" s="49"/>
      <c r="ME40" s="49"/>
      <c r="MF40" s="49"/>
      <c r="MG40" s="49"/>
      <c r="MH40" s="49"/>
      <c r="MI40" s="49"/>
      <c r="MJ40" s="49"/>
      <c r="MK40" s="49"/>
      <c r="ML40" s="49"/>
      <c r="MM40" s="49"/>
      <c r="MN40" s="49"/>
      <c r="MO40" s="49"/>
      <c r="MP40" s="49"/>
      <c r="MQ40" s="49"/>
      <c r="MR40" s="49"/>
      <c r="MS40" s="49"/>
      <c r="MT40" s="49"/>
      <c r="MU40" s="49"/>
      <c r="MV40" s="49"/>
      <c r="MW40" s="49"/>
      <c r="MX40" s="49"/>
      <c r="MY40" s="49"/>
      <c r="MZ40" s="49"/>
      <c r="NA40" s="49"/>
      <c r="NB40" s="49"/>
      <c r="NC40" s="49"/>
      <c r="ND40" s="49"/>
      <c r="NE40" s="49"/>
      <c r="NF40" s="49"/>
      <c r="NG40" s="49"/>
      <c r="NH40" s="49"/>
      <c r="NI40" s="49"/>
      <c r="NJ40" s="49"/>
      <c r="NK40" s="49"/>
      <c r="NL40" s="49"/>
      <c r="NM40" s="49"/>
      <c r="NN40" s="49"/>
      <c r="NO40" s="49"/>
      <c r="NP40" s="49"/>
      <c r="NQ40" s="49"/>
      <c r="NR40" s="49"/>
      <c r="NS40" s="49"/>
      <c r="NT40" s="49"/>
      <c r="NU40" s="49"/>
      <c r="NV40" s="49"/>
      <c r="NW40" s="49"/>
    </row>
    <row r="41" spans="1:531" s="49" customFormat="1" ht="30">
      <c r="A41" s="202"/>
      <c r="B41" s="35" t="s">
        <v>56</v>
      </c>
      <c r="C41" s="9">
        <f>7*C$10</f>
        <v>0</v>
      </c>
      <c r="D41" s="9">
        <f t="shared" ref="D41:N41" si="15">7*D$10</f>
        <v>0</v>
      </c>
      <c r="E41" s="9">
        <f t="shared" si="15"/>
        <v>0</v>
      </c>
      <c r="F41" s="9">
        <f t="shared" si="15"/>
        <v>0</v>
      </c>
      <c r="G41" s="9">
        <f t="shared" si="15"/>
        <v>0</v>
      </c>
      <c r="H41" s="9">
        <f t="shared" si="15"/>
        <v>0</v>
      </c>
      <c r="I41" s="9">
        <f t="shared" si="15"/>
        <v>0</v>
      </c>
      <c r="J41" s="9">
        <f t="shared" si="15"/>
        <v>0</v>
      </c>
      <c r="K41" s="9">
        <f t="shared" si="15"/>
        <v>0</v>
      </c>
      <c r="L41" s="9">
        <f t="shared" si="15"/>
        <v>0</v>
      </c>
      <c r="M41" s="9">
        <f t="shared" si="15"/>
        <v>0</v>
      </c>
      <c r="N41" s="9">
        <f t="shared" si="15"/>
        <v>0</v>
      </c>
      <c r="O41" s="27">
        <f t="shared" si="1"/>
        <v>0</v>
      </c>
      <c r="P41" s="3" t="s">
        <v>24</v>
      </c>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row>
    <row r="42" spans="1:531" s="49" customFormat="1" ht="92" customHeight="1" thickBot="1">
      <c r="A42" s="203"/>
      <c r="B42" s="3" t="s">
        <v>42</v>
      </c>
      <c r="C42" s="9">
        <f t="shared" ref="C42:N42" si="16">IF(C41&gt;C$14,1,0)</f>
        <v>0</v>
      </c>
      <c r="D42" s="9">
        <f t="shared" si="16"/>
        <v>0</v>
      </c>
      <c r="E42" s="9">
        <f t="shared" si="16"/>
        <v>0</v>
      </c>
      <c r="F42" s="9">
        <f t="shared" si="16"/>
        <v>0</v>
      </c>
      <c r="G42" s="9">
        <f t="shared" si="16"/>
        <v>0</v>
      </c>
      <c r="H42" s="9">
        <f t="shared" si="16"/>
        <v>0</v>
      </c>
      <c r="I42" s="9">
        <f t="shared" si="16"/>
        <v>0</v>
      </c>
      <c r="J42" s="9">
        <f t="shared" si="16"/>
        <v>0</v>
      </c>
      <c r="K42" s="9">
        <f t="shared" si="16"/>
        <v>0</v>
      </c>
      <c r="L42" s="9">
        <f t="shared" si="16"/>
        <v>0</v>
      </c>
      <c r="M42" s="9">
        <f t="shared" si="16"/>
        <v>0</v>
      </c>
      <c r="N42" s="9">
        <f t="shared" si="16"/>
        <v>0</v>
      </c>
      <c r="O42" s="15">
        <f t="shared" si="1"/>
        <v>0</v>
      </c>
      <c r="P42" s="14" t="s">
        <v>33</v>
      </c>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row>
    <row r="43" spans="1:531" s="52" customFormat="1" ht="15.75">
      <c r="A43" s="201" t="s">
        <v>66</v>
      </c>
      <c r="B43" s="57"/>
      <c r="C43" s="63" t="s">
        <v>7</v>
      </c>
      <c r="D43" s="59" t="s">
        <v>8</v>
      </c>
      <c r="E43" s="59" t="s">
        <v>9</v>
      </c>
      <c r="F43" s="59" t="s">
        <v>10</v>
      </c>
      <c r="G43" s="59" t="s">
        <v>11</v>
      </c>
      <c r="H43" s="59" t="s">
        <v>12</v>
      </c>
      <c r="I43" s="59" t="s">
        <v>13</v>
      </c>
      <c r="J43" s="59" t="s">
        <v>14</v>
      </c>
      <c r="K43" s="59" t="s">
        <v>15</v>
      </c>
      <c r="L43" s="59" t="s">
        <v>16</v>
      </c>
      <c r="M43" s="59" t="s">
        <v>17</v>
      </c>
      <c r="N43" s="59" t="s">
        <v>18</v>
      </c>
      <c r="O43" s="64" t="s">
        <v>0</v>
      </c>
      <c r="P43" s="3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c r="IB43" s="49"/>
      <c r="IC43" s="49"/>
      <c r="ID43" s="49"/>
      <c r="IE43" s="49"/>
      <c r="IF43" s="49"/>
      <c r="IG43" s="49"/>
      <c r="IH43" s="49"/>
      <c r="II43" s="49"/>
      <c r="IJ43" s="49"/>
      <c r="IK43" s="49"/>
      <c r="IL43" s="49"/>
      <c r="IM43" s="49"/>
      <c r="IN43" s="49"/>
      <c r="IO43" s="49"/>
      <c r="IP43" s="49"/>
      <c r="IQ43" s="49"/>
      <c r="IR43" s="49"/>
      <c r="IS43" s="49"/>
      <c r="IT43" s="49"/>
      <c r="IU43" s="49"/>
      <c r="IV43" s="49"/>
      <c r="IW43" s="49"/>
      <c r="IX43" s="49"/>
      <c r="IY43" s="49"/>
      <c r="IZ43" s="49"/>
      <c r="JA43" s="49"/>
      <c r="JB43" s="49"/>
      <c r="JC43" s="49"/>
      <c r="JD43" s="49"/>
      <c r="JE43" s="49"/>
      <c r="JF43" s="49"/>
      <c r="JG43" s="49"/>
      <c r="JH43" s="49"/>
      <c r="JI43" s="49"/>
      <c r="JJ43" s="49"/>
      <c r="JK43" s="49"/>
      <c r="JL43" s="49"/>
      <c r="JM43" s="49"/>
      <c r="JN43" s="49"/>
      <c r="JO43" s="49"/>
      <c r="JP43" s="49"/>
      <c r="JQ43" s="49"/>
      <c r="JR43" s="49"/>
      <c r="JS43" s="49"/>
      <c r="JT43" s="49"/>
      <c r="JU43" s="49"/>
      <c r="JV43" s="49"/>
      <c r="JW43" s="49"/>
      <c r="JX43" s="49"/>
      <c r="JY43" s="49"/>
      <c r="JZ43" s="49"/>
      <c r="KA43" s="49"/>
      <c r="KB43" s="49"/>
      <c r="KC43" s="49"/>
      <c r="KD43" s="49"/>
      <c r="KE43" s="49"/>
      <c r="KF43" s="49"/>
      <c r="KG43" s="49"/>
      <c r="KH43" s="49"/>
      <c r="KI43" s="49"/>
      <c r="KJ43" s="49"/>
      <c r="KK43" s="49"/>
      <c r="KL43" s="49"/>
      <c r="KM43" s="49"/>
      <c r="KN43" s="49"/>
      <c r="KO43" s="49"/>
      <c r="KP43" s="49"/>
      <c r="KQ43" s="49"/>
      <c r="KR43" s="49"/>
      <c r="KS43" s="49"/>
      <c r="KT43" s="49"/>
      <c r="KU43" s="49"/>
      <c r="KV43" s="49"/>
      <c r="KW43" s="49"/>
      <c r="KX43" s="49"/>
      <c r="KY43" s="49"/>
      <c r="KZ43" s="49"/>
      <c r="LA43" s="49"/>
      <c r="LB43" s="49"/>
      <c r="LC43" s="49"/>
      <c r="LD43" s="49"/>
      <c r="LE43" s="49"/>
      <c r="LF43" s="49"/>
      <c r="LG43" s="49"/>
      <c r="LH43" s="49"/>
      <c r="LI43" s="49"/>
      <c r="LJ43" s="49"/>
      <c r="LK43" s="49"/>
      <c r="LL43" s="49"/>
      <c r="LM43" s="49"/>
      <c r="LN43" s="49"/>
      <c r="LO43" s="49"/>
      <c r="LP43" s="49"/>
      <c r="LQ43" s="49"/>
      <c r="LR43" s="49"/>
      <c r="LS43" s="49"/>
      <c r="LT43" s="49"/>
      <c r="LU43" s="49"/>
      <c r="LV43" s="49"/>
      <c r="LW43" s="49"/>
      <c r="LX43" s="49"/>
      <c r="LY43" s="49"/>
      <c r="LZ43" s="49"/>
      <c r="MA43" s="49"/>
      <c r="MB43" s="49"/>
      <c r="MC43" s="49"/>
      <c r="MD43" s="49"/>
      <c r="ME43" s="49"/>
      <c r="MF43" s="49"/>
      <c r="MG43" s="49"/>
      <c r="MH43" s="49"/>
      <c r="MI43" s="49"/>
      <c r="MJ43" s="49"/>
      <c r="MK43" s="49"/>
      <c r="ML43" s="49"/>
      <c r="MM43" s="49"/>
      <c r="MN43" s="49"/>
      <c r="MO43" s="49"/>
      <c r="MP43" s="49"/>
      <c r="MQ43" s="49"/>
      <c r="MR43" s="49"/>
      <c r="MS43" s="49"/>
      <c r="MT43" s="49"/>
      <c r="MU43" s="49"/>
      <c r="MV43" s="49"/>
      <c r="MW43" s="49"/>
      <c r="MX43" s="49"/>
      <c r="MY43" s="49"/>
      <c r="MZ43" s="49"/>
      <c r="NA43" s="49"/>
      <c r="NB43" s="49"/>
      <c r="NC43" s="49"/>
      <c r="ND43" s="49"/>
      <c r="NE43" s="49"/>
      <c r="NF43" s="49"/>
      <c r="NG43" s="49"/>
      <c r="NH43" s="49"/>
      <c r="NI43" s="49"/>
      <c r="NJ43" s="49"/>
      <c r="NK43" s="49"/>
      <c r="NL43" s="49"/>
      <c r="NM43" s="49"/>
      <c r="NN43" s="49"/>
      <c r="NO43" s="49"/>
      <c r="NP43" s="49"/>
      <c r="NQ43" s="49"/>
      <c r="NR43" s="49"/>
      <c r="NS43" s="49"/>
      <c r="NT43" s="49"/>
      <c r="NU43" s="49"/>
      <c r="NV43" s="49"/>
      <c r="NW43" s="49"/>
      <c r="NX43" s="49"/>
      <c r="NY43" s="49"/>
      <c r="NZ43" s="49"/>
      <c r="OA43" s="49"/>
      <c r="OB43" s="49"/>
      <c r="OC43" s="49"/>
      <c r="OD43" s="49"/>
      <c r="OE43" s="49"/>
      <c r="OF43" s="49"/>
      <c r="OG43" s="49"/>
      <c r="OH43" s="49"/>
      <c r="OI43" s="49"/>
      <c r="OJ43" s="49"/>
      <c r="OK43" s="49"/>
      <c r="OL43" s="49"/>
      <c r="OM43" s="49"/>
      <c r="ON43" s="49"/>
      <c r="OO43" s="49"/>
      <c r="OP43" s="49"/>
      <c r="OQ43" s="49"/>
      <c r="OR43" s="49"/>
      <c r="OS43" s="49"/>
      <c r="OT43" s="49"/>
      <c r="OU43" s="49"/>
      <c r="OV43" s="49"/>
      <c r="OW43" s="49"/>
      <c r="OX43" s="49"/>
      <c r="OY43" s="49"/>
      <c r="OZ43" s="49"/>
      <c r="PA43" s="49"/>
      <c r="PB43" s="49"/>
      <c r="PC43" s="49"/>
      <c r="PD43" s="49"/>
      <c r="PE43" s="49"/>
      <c r="PF43" s="49"/>
      <c r="PG43" s="49"/>
      <c r="PH43" s="49"/>
      <c r="PI43" s="49"/>
      <c r="PJ43" s="49"/>
      <c r="PK43" s="49"/>
      <c r="PL43" s="49"/>
      <c r="PM43" s="49"/>
      <c r="PN43" s="49"/>
      <c r="PO43" s="49"/>
      <c r="PP43" s="49"/>
      <c r="PQ43" s="49"/>
      <c r="PR43" s="49"/>
      <c r="PS43" s="49"/>
      <c r="PT43" s="49"/>
      <c r="PU43" s="49"/>
      <c r="PV43" s="49"/>
      <c r="PW43" s="49"/>
      <c r="PX43" s="49"/>
      <c r="PY43" s="49"/>
      <c r="PZ43" s="49"/>
      <c r="QA43" s="49"/>
      <c r="QB43" s="49"/>
      <c r="QC43" s="49"/>
      <c r="QD43" s="49"/>
      <c r="QE43" s="49"/>
      <c r="QF43" s="49"/>
      <c r="QG43" s="49"/>
      <c r="QH43" s="49"/>
      <c r="QI43" s="49"/>
      <c r="QJ43" s="49"/>
      <c r="QK43" s="49"/>
      <c r="QL43" s="49"/>
      <c r="QM43" s="49"/>
      <c r="QN43" s="49"/>
      <c r="QO43" s="49"/>
      <c r="QP43" s="49"/>
      <c r="QQ43" s="49"/>
      <c r="QR43" s="49"/>
      <c r="QS43" s="49"/>
      <c r="QT43" s="49"/>
      <c r="QU43" s="49"/>
      <c r="QV43" s="49"/>
      <c r="QW43" s="49"/>
      <c r="QX43" s="49"/>
      <c r="QY43" s="49"/>
      <c r="QZ43" s="49"/>
      <c r="RA43" s="49"/>
      <c r="RB43" s="49"/>
      <c r="RC43" s="49"/>
      <c r="RD43" s="49"/>
      <c r="RE43" s="49"/>
      <c r="RF43" s="49"/>
      <c r="RG43" s="49"/>
      <c r="RH43" s="49"/>
      <c r="RI43" s="49"/>
      <c r="RJ43" s="49"/>
      <c r="RK43" s="49"/>
      <c r="RL43" s="49"/>
      <c r="RM43" s="49"/>
      <c r="RN43" s="49"/>
      <c r="RO43" s="49"/>
      <c r="RP43" s="49"/>
      <c r="RQ43" s="49"/>
      <c r="RR43" s="49"/>
      <c r="RS43" s="49"/>
      <c r="RT43" s="49"/>
      <c r="RU43" s="49"/>
      <c r="RV43" s="49"/>
      <c r="RW43" s="49"/>
      <c r="RX43" s="49"/>
      <c r="RY43" s="49"/>
      <c r="RZ43" s="49"/>
      <c r="SA43" s="49"/>
      <c r="SB43" s="49"/>
      <c r="SC43" s="49"/>
      <c r="SD43" s="49"/>
      <c r="SE43" s="49"/>
      <c r="SF43" s="49"/>
      <c r="SG43" s="49"/>
      <c r="SH43" s="49"/>
      <c r="SI43" s="49"/>
      <c r="SJ43" s="49"/>
      <c r="SK43" s="49"/>
      <c r="SL43" s="49"/>
      <c r="SM43" s="49"/>
      <c r="SN43" s="49"/>
      <c r="SO43" s="49"/>
      <c r="SP43" s="49"/>
      <c r="SQ43" s="49"/>
      <c r="SR43" s="49"/>
      <c r="SS43" s="49"/>
      <c r="ST43" s="49"/>
      <c r="SU43" s="49"/>
      <c r="SV43" s="49"/>
      <c r="SW43" s="49"/>
      <c r="SX43" s="49"/>
      <c r="SY43" s="49"/>
      <c r="SZ43" s="49"/>
      <c r="TA43" s="49"/>
      <c r="TB43" s="49"/>
      <c r="TC43" s="49"/>
      <c r="TD43" s="49"/>
      <c r="TE43" s="49"/>
      <c r="TF43" s="49"/>
      <c r="TG43" s="49"/>
      <c r="TH43" s="49"/>
      <c r="TI43" s="49"/>
      <c r="TJ43" s="49"/>
      <c r="TK43" s="49"/>
    </row>
    <row r="44" spans="1:531" s="54" customFormat="1" ht="36" customHeight="1">
      <c r="A44" s="202"/>
      <c r="B44" s="45" t="str">
        <f>B$14</f>
        <v>Low water use plant demand (inches), YOUR LOCATION</v>
      </c>
      <c r="C44" s="41">
        <f>$C$14</f>
        <v>0</v>
      </c>
      <c r="D44" s="41">
        <f>$D$14</f>
        <v>0</v>
      </c>
      <c r="E44" s="41">
        <f>$E$14</f>
        <v>0</v>
      </c>
      <c r="F44" s="41">
        <f>$F$14</f>
        <v>0</v>
      </c>
      <c r="G44" s="41">
        <f>$G$14</f>
        <v>0</v>
      </c>
      <c r="H44" s="41">
        <f>$H$14</f>
        <v>0</v>
      </c>
      <c r="I44" s="41">
        <f>$I$14</f>
        <v>0</v>
      </c>
      <c r="J44" s="41">
        <f>$J$14</f>
        <v>0</v>
      </c>
      <c r="K44" s="41">
        <f>$K$14</f>
        <v>0</v>
      </c>
      <c r="L44" s="41">
        <f>$L$14</f>
        <v>0</v>
      </c>
      <c r="M44" s="41">
        <f>$M$14</f>
        <v>0</v>
      </c>
      <c r="N44" s="41">
        <f>$N$14</f>
        <v>0</v>
      </c>
      <c r="O44" s="16">
        <f>SUM(C44:N44)</f>
        <v>0</v>
      </c>
      <c r="P44" s="3"/>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c r="IB44" s="49"/>
      <c r="IC44" s="49"/>
      <c r="ID44" s="49"/>
      <c r="IE44" s="49"/>
      <c r="IF44" s="49"/>
      <c r="IG44" s="49"/>
      <c r="IH44" s="49"/>
      <c r="II44" s="49"/>
      <c r="IJ44" s="49"/>
      <c r="IK44" s="49"/>
      <c r="IL44" s="49"/>
      <c r="IM44" s="49"/>
      <c r="IN44" s="49"/>
      <c r="IO44" s="49"/>
      <c r="IP44" s="49"/>
      <c r="IQ44" s="49"/>
      <c r="IR44" s="49"/>
      <c r="IS44" s="49"/>
      <c r="IT44" s="49"/>
      <c r="IU44" s="49"/>
      <c r="IV44" s="49"/>
      <c r="IW44" s="49"/>
      <c r="IX44" s="49"/>
      <c r="IY44" s="49"/>
      <c r="IZ44" s="49"/>
      <c r="JA44" s="49"/>
      <c r="JB44" s="49"/>
      <c r="JC44" s="49"/>
      <c r="JD44" s="49"/>
      <c r="JE44" s="49"/>
      <c r="JF44" s="49"/>
      <c r="JG44" s="49"/>
      <c r="JH44" s="49"/>
      <c r="JI44" s="49"/>
      <c r="JJ44" s="49"/>
      <c r="JK44" s="49"/>
      <c r="JL44" s="49"/>
      <c r="JM44" s="49"/>
      <c r="JN44" s="49"/>
      <c r="JO44" s="49"/>
      <c r="JP44" s="49"/>
      <c r="JQ44" s="49"/>
      <c r="JR44" s="49"/>
      <c r="JS44" s="49"/>
      <c r="JT44" s="49"/>
      <c r="JU44" s="49"/>
      <c r="JV44" s="49"/>
      <c r="JW44" s="49"/>
      <c r="JX44" s="49"/>
      <c r="JY44" s="49"/>
      <c r="JZ44" s="49"/>
      <c r="KA44" s="49"/>
      <c r="KB44" s="49"/>
      <c r="KC44" s="49"/>
      <c r="KD44" s="49"/>
      <c r="KE44" s="49"/>
      <c r="KF44" s="49"/>
      <c r="KG44" s="49"/>
      <c r="KH44" s="49"/>
      <c r="KI44" s="49"/>
      <c r="KJ44" s="49"/>
      <c r="KK44" s="49"/>
      <c r="KL44" s="49"/>
      <c r="KM44" s="49"/>
      <c r="KN44" s="49"/>
      <c r="KO44" s="49"/>
      <c r="KP44" s="49"/>
      <c r="KQ44" s="49"/>
      <c r="KR44" s="49"/>
      <c r="KS44" s="49"/>
      <c r="KT44" s="49"/>
      <c r="KU44" s="49"/>
      <c r="KV44" s="49"/>
      <c r="KW44" s="49"/>
      <c r="KX44" s="49"/>
      <c r="KY44" s="49"/>
      <c r="KZ44" s="49"/>
      <c r="LA44" s="49"/>
      <c r="LB44" s="49"/>
      <c r="LC44" s="49"/>
      <c r="LD44" s="49"/>
      <c r="LE44" s="49"/>
      <c r="LF44" s="49"/>
      <c r="LG44" s="49"/>
      <c r="LH44" s="49"/>
      <c r="LI44" s="49"/>
      <c r="LJ44" s="49"/>
      <c r="LK44" s="49"/>
      <c r="LL44" s="49"/>
      <c r="LM44" s="49"/>
      <c r="LN44" s="49"/>
      <c r="LO44" s="49"/>
      <c r="LP44" s="49"/>
      <c r="LQ44" s="49"/>
      <c r="LR44" s="49"/>
      <c r="LS44" s="49"/>
      <c r="LT44" s="49"/>
      <c r="LU44" s="49"/>
      <c r="LV44" s="49"/>
      <c r="LW44" s="49"/>
      <c r="LX44" s="49"/>
      <c r="LY44" s="49"/>
      <c r="LZ44" s="49"/>
      <c r="MA44" s="49"/>
      <c r="MB44" s="49"/>
      <c r="MC44" s="49"/>
      <c r="MD44" s="49"/>
      <c r="ME44" s="49"/>
      <c r="MF44" s="49"/>
      <c r="MG44" s="49"/>
      <c r="MH44" s="49"/>
      <c r="MI44" s="49"/>
      <c r="MJ44" s="49"/>
      <c r="MK44" s="49"/>
      <c r="ML44" s="49"/>
      <c r="MM44" s="49"/>
      <c r="MN44" s="49"/>
      <c r="MO44" s="49"/>
      <c r="MP44" s="49"/>
      <c r="MQ44" s="49"/>
      <c r="MR44" s="49"/>
      <c r="MS44" s="49"/>
      <c r="MT44" s="49"/>
      <c r="MU44" s="49"/>
      <c r="MV44" s="49"/>
      <c r="MW44" s="49"/>
      <c r="MX44" s="49"/>
      <c r="MY44" s="49"/>
      <c r="MZ44" s="49"/>
      <c r="NA44" s="49"/>
      <c r="NB44" s="49"/>
      <c r="NC44" s="49"/>
      <c r="ND44" s="49"/>
      <c r="NE44" s="49"/>
      <c r="NF44" s="49"/>
      <c r="NG44" s="49"/>
      <c r="NH44" s="49"/>
      <c r="NI44" s="49"/>
      <c r="NJ44" s="49"/>
      <c r="NK44" s="49"/>
      <c r="NL44" s="49"/>
      <c r="NM44" s="49"/>
      <c r="NN44" s="49"/>
      <c r="NO44" s="49"/>
      <c r="NP44" s="49"/>
      <c r="NQ44" s="49"/>
      <c r="NR44" s="49"/>
      <c r="NS44" s="49"/>
      <c r="NT44" s="49"/>
      <c r="NU44" s="49"/>
      <c r="NV44" s="49"/>
      <c r="NW44" s="49"/>
      <c r="NX44" s="53"/>
      <c r="NY44" s="53"/>
      <c r="NZ44" s="53"/>
      <c r="OA44" s="53"/>
      <c r="OB44" s="53"/>
      <c r="OC44" s="53"/>
      <c r="OD44" s="53"/>
      <c r="OE44" s="53"/>
      <c r="OF44" s="53"/>
      <c r="OG44" s="53"/>
      <c r="OH44" s="53"/>
      <c r="OI44" s="53"/>
      <c r="OJ44" s="53"/>
      <c r="OK44" s="53"/>
      <c r="OL44" s="53"/>
      <c r="OM44" s="53"/>
      <c r="ON44" s="53"/>
      <c r="OO44" s="53"/>
      <c r="OP44" s="53"/>
      <c r="OQ44" s="53"/>
      <c r="OR44" s="53"/>
      <c r="OS44" s="53"/>
      <c r="OT44" s="53"/>
      <c r="OU44" s="53"/>
      <c r="OV44" s="53"/>
      <c r="OW44" s="53"/>
      <c r="OX44" s="53"/>
      <c r="OY44" s="53"/>
      <c r="OZ44" s="53"/>
      <c r="PA44" s="53"/>
      <c r="PB44" s="53"/>
      <c r="PC44" s="53"/>
      <c r="PD44" s="53"/>
      <c r="PE44" s="53"/>
      <c r="PF44" s="53"/>
      <c r="PG44" s="53"/>
      <c r="PH44" s="53"/>
      <c r="PI44" s="53"/>
      <c r="PJ44" s="53"/>
      <c r="PK44" s="53"/>
      <c r="PL44" s="53"/>
      <c r="PM44" s="53"/>
      <c r="PN44" s="53"/>
      <c r="PO44" s="53"/>
      <c r="PP44" s="53"/>
      <c r="PQ44" s="53"/>
      <c r="PR44" s="53"/>
      <c r="PS44" s="53"/>
      <c r="PT44" s="53"/>
      <c r="PU44" s="53"/>
      <c r="PV44" s="53"/>
      <c r="PW44" s="53"/>
      <c r="PX44" s="53"/>
      <c r="PY44" s="53"/>
      <c r="PZ44" s="53"/>
      <c r="QA44" s="53"/>
      <c r="QB44" s="53"/>
      <c r="QC44" s="53"/>
      <c r="QD44" s="53"/>
      <c r="QE44" s="53"/>
      <c r="QF44" s="53"/>
      <c r="QG44" s="53"/>
      <c r="QH44" s="53"/>
      <c r="QI44" s="53"/>
      <c r="QJ44" s="53"/>
      <c r="QK44" s="53"/>
      <c r="QL44" s="53"/>
      <c r="QM44" s="53"/>
      <c r="QN44" s="53"/>
      <c r="QO44" s="53"/>
      <c r="QP44" s="53"/>
      <c r="QQ44" s="53"/>
      <c r="QR44" s="53"/>
      <c r="QS44" s="53"/>
      <c r="QT44" s="53"/>
      <c r="QU44" s="53"/>
      <c r="QV44" s="53"/>
      <c r="QW44" s="53"/>
      <c r="QX44" s="53"/>
      <c r="QY44" s="53"/>
      <c r="QZ44" s="53"/>
      <c r="RA44" s="53"/>
      <c r="RB44" s="53"/>
      <c r="RC44" s="53"/>
      <c r="RD44" s="53"/>
      <c r="RE44" s="53"/>
      <c r="RF44" s="53"/>
      <c r="RG44" s="53"/>
      <c r="RH44" s="53"/>
      <c r="RI44" s="53"/>
      <c r="RJ44" s="53"/>
      <c r="RK44" s="53"/>
      <c r="RL44" s="53"/>
      <c r="RM44" s="53"/>
      <c r="RN44" s="53"/>
      <c r="RO44" s="53"/>
      <c r="RP44" s="53"/>
      <c r="RQ44" s="53"/>
      <c r="RR44" s="53"/>
      <c r="RS44" s="53"/>
      <c r="RT44" s="53"/>
      <c r="RU44" s="53"/>
      <c r="RV44" s="53"/>
      <c r="RW44" s="53"/>
      <c r="RX44" s="53"/>
      <c r="RY44" s="53"/>
      <c r="RZ44" s="53"/>
      <c r="SA44" s="53"/>
      <c r="SB44" s="53"/>
      <c r="SC44" s="53"/>
      <c r="SD44" s="53"/>
      <c r="SE44" s="53"/>
      <c r="SF44" s="53"/>
      <c r="SG44" s="53"/>
      <c r="SH44" s="53"/>
      <c r="SI44" s="53"/>
      <c r="SJ44" s="53"/>
      <c r="SK44" s="53"/>
      <c r="SL44" s="53"/>
      <c r="SM44" s="53"/>
      <c r="SN44" s="53"/>
      <c r="SO44" s="53"/>
      <c r="SP44" s="53"/>
      <c r="SQ44" s="53"/>
      <c r="SR44" s="53"/>
      <c r="SS44" s="53"/>
      <c r="ST44" s="53"/>
      <c r="SU44" s="53"/>
      <c r="SV44" s="53"/>
      <c r="SW44" s="53"/>
      <c r="SX44" s="53"/>
      <c r="SY44" s="53"/>
      <c r="SZ44" s="53"/>
      <c r="TA44" s="53"/>
      <c r="TB44" s="53"/>
      <c r="TC44" s="53"/>
      <c r="TD44" s="53"/>
      <c r="TE44" s="53"/>
      <c r="TF44" s="53"/>
      <c r="TG44" s="53"/>
      <c r="TH44" s="53"/>
      <c r="TI44" s="53"/>
      <c r="TJ44" s="53"/>
      <c r="TK44" s="53"/>
    </row>
    <row r="45" spans="1:531" s="52" customFormat="1" ht="30">
      <c r="A45" s="202"/>
      <c r="B45" s="35" t="s">
        <v>57</v>
      </c>
      <c r="C45" s="9">
        <f>8*C$10</f>
        <v>0</v>
      </c>
      <c r="D45" s="9">
        <f t="shared" ref="D45:N45" si="17">8*D$10</f>
        <v>0</v>
      </c>
      <c r="E45" s="9">
        <f t="shared" si="17"/>
        <v>0</v>
      </c>
      <c r="F45" s="9">
        <f t="shared" si="17"/>
        <v>0</v>
      </c>
      <c r="G45" s="9">
        <f t="shared" si="17"/>
        <v>0</v>
      </c>
      <c r="H45" s="9">
        <f t="shared" si="17"/>
        <v>0</v>
      </c>
      <c r="I45" s="9">
        <f t="shared" si="17"/>
        <v>0</v>
      </c>
      <c r="J45" s="9">
        <f t="shared" si="17"/>
        <v>0</v>
      </c>
      <c r="K45" s="9">
        <f t="shared" si="17"/>
        <v>0</v>
      </c>
      <c r="L45" s="9">
        <f t="shared" si="17"/>
        <v>0</v>
      </c>
      <c r="M45" s="9">
        <f t="shared" si="17"/>
        <v>0</v>
      </c>
      <c r="N45" s="9">
        <f t="shared" si="17"/>
        <v>0</v>
      </c>
      <c r="O45" s="27">
        <f t="shared" si="1"/>
        <v>0</v>
      </c>
      <c r="P45" s="3" t="s">
        <v>25</v>
      </c>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c r="IB45" s="49"/>
      <c r="IC45" s="49"/>
      <c r="ID45" s="49"/>
      <c r="IE45" s="49"/>
      <c r="IF45" s="49"/>
      <c r="IG45" s="49"/>
      <c r="IH45" s="49"/>
      <c r="II45" s="49"/>
      <c r="IJ45" s="49"/>
      <c r="IK45" s="49"/>
      <c r="IL45" s="49"/>
      <c r="IM45" s="49"/>
      <c r="IN45" s="49"/>
      <c r="IO45" s="49"/>
      <c r="IP45" s="49"/>
      <c r="IQ45" s="49"/>
      <c r="IR45" s="49"/>
      <c r="IS45" s="49"/>
      <c r="IT45" s="49"/>
      <c r="IU45" s="49"/>
      <c r="IV45" s="49"/>
      <c r="IW45" s="49"/>
      <c r="IX45" s="49"/>
      <c r="IY45" s="49"/>
      <c r="IZ45" s="49"/>
      <c r="JA45" s="49"/>
      <c r="JB45" s="49"/>
      <c r="JC45" s="49"/>
      <c r="JD45" s="49"/>
      <c r="JE45" s="49"/>
      <c r="JF45" s="49"/>
      <c r="JG45" s="49"/>
      <c r="JH45" s="49"/>
      <c r="JI45" s="49"/>
      <c r="JJ45" s="49"/>
      <c r="JK45" s="49"/>
      <c r="JL45" s="49"/>
      <c r="JM45" s="49"/>
      <c r="JN45" s="49"/>
      <c r="JO45" s="49"/>
      <c r="JP45" s="49"/>
      <c r="JQ45" s="49"/>
      <c r="JR45" s="49"/>
      <c r="JS45" s="49"/>
      <c r="JT45" s="49"/>
      <c r="JU45" s="49"/>
      <c r="JV45" s="49"/>
      <c r="JW45" s="49"/>
      <c r="JX45" s="49"/>
      <c r="JY45" s="49"/>
      <c r="JZ45" s="49"/>
      <c r="KA45" s="49"/>
      <c r="KB45" s="49"/>
      <c r="KC45" s="49"/>
      <c r="KD45" s="49"/>
      <c r="KE45" s="49"/>
      <c r="KF45" s="49"/>
      <c r="KG45" s="49"/>
      <c r="KH45" s="49"/>
      <c r="KI45" s="49"/>
      <c r="KJ45" s="49"/>
      <c r="KK45" s="49"/>
      <c r="KL45" s="49"/>
      <c r="KM45" s="49"/>
      <c r="KN45" s="49"/>
      <c r="KO45" s="49"/>
      <c r="KP45" s="49"/>
      <c r="KQ45" s="49"/>
      <c r="KR45" s="49"/>
      <c r="KS45" s="49"/>
      <c r="KT45" s="49"/>
      <c r="KU45" s="49"/>
      <c r="KV45" s="49"/>
      <c r="KW45" s="49"/>
      <c r="KX45" s="49"/>
      <c r="KY45" s="49"/>
      <c r="KZ45" s="49"/>
      <c r="LA45" s="49"/>
      <c r="LB45" s="49"/>
      <c r="LC45" s="49"/>
      <c r="LD45" s="49"/>
      <c r="LE45" s="49"/>
      <c r="LF45" s="49"/>
      <c r="LG45" s="49"/>
      <c r="LH45" s="49"/>
      <c r="LI45" s="49"/>
      <c r="LJ45" s="49"/>
      <c r="LK45" s="49"/>
      <c r="LL45" s="49"/>
      <c r="LM45" s="49"/>
      <c r="LN45" s="49"/>
      <c r="LO45" s="49"/>
      <c r="LP45" s="49"/>
      <c r="LQ45" s="49"/>
      <c r="LR45" s="49"/>
      <c r="LS45" s="49"/>
      <c r="LT45" s="49"/>
      <c r="LU45" s="49"/>
      <c r="LV45" s="49"/>
      <c r="LW45" s="49"/>
      <c r="LX45" s="49"/>
      <c r="LY45" s="49"/>
      <c r="LZ45" s="49"/>
      <c r="MA45" s="49"/>
      <c r="MB45" s="49"/>
      <c r="MC45" s="49"/>
      <c r="MD45" s="49"/>
      <c r="ME45" s="49"/>
      <c r="MF45" s="49"/>
      <c r="MG45" s="49"/>
      <c r="MH45" s="49"/>
      <c r="MI45" s="49"/>
      <c r="MJ45" s="49"/>
      <c r="MK45" s="49"/>
      <c r="ML45" s="49"/>
      <c r="MM45" s="49"/>
      <c r="MN45" s="49"/>
      <c r="MO45" s="49"/>
      <c r="MP45" s="49"/>
      <c r="MQ45" s="49"/>
      <c r="MR45" s="49"/>
      <c r="MS45" s="49"/>
      <c r="MT45" s="49"/>
      <c r="MU45" s="49"/>
      <c r="MV45" s="49"/>
      <c r="MW45" s="49"/>
      <c r="MX45" s="49"/>
      <c r="MY45" s="49"/>
      <c r="MZ45" s="49"/>
      <c r="NA45" s="49"/>
      <c r="NB45" s="49"/>
      <c r="NC45" s="49"/>
      <c r="ND45" s="49"/>
      <c r="NE45" s="49"/>
      <c r="NF45" s="49"/>
      <c r="NG45" s="49"/>
      <c r="NH45" s="49"/>
      <c r="NI45" s="49"/>
      <c r="NJ45" s="49"/>
      <c r="NK45" s="49"/>
      <c r="NL45" s="49"/>
      <c r="NM45" s="49"/>
      <c r="NN45" s="49"/>
      <c r="NO45" s="49"/>
      <c r="NP45" s="49"/>
      <c r="NQ45" s="49"/>
      <c r="NR45" s="49"/>
      <c r="NS45" s="49"/>
      <c r="NT45" s="49"/>
      <c r="NU45" s="49"/>
      <c r="NV45" s="49"/>
      <c r="NW45" s="49"/>
      <c r="NX45" s="49"/>
      <c r="NY45" s="49"/>
      <c r="NZ45" s="49"/>
      <c r="OA45" s="49"/>
      <c r="OB45" s="49"/>
      <c r="OC45" s="49"/>
      <c r="OD45" s="49"/>
      <c r="OE45" s="49"/>
      <c r="OF45" s="49"/>
      <c r="OG45" s="49"/>
      <c r="OH45" s="49"/>
      <c r="OI45" s="49"/>
      <c r="OJ45" s="49"/>
      <c r="OK45" s="49"/>
      <c r="OL45" s="49"/>
      <c r="OM45" s="49"/>
      <c r="ON45" s="49"/>
      <c r="OO45" s="49"/>
      <c r="OP45" s="49"/>
      <c r="OQ45" s="49"/>
      <c r="OR45" s="49"/>
      <c r="OS45" s="49"/>
      <c r="OT45" s="49"/>
      <c r="OU45" s="49"/>
      <c r="OV45" s="49"/>
      <c r="OW45" s="49"/>
      <c r="OX45" s="49"/>
      <c r="OY45" s="49"/>
      <c r="OZ45" s="49"/>
      <c r="PA45" s="49"/>
      <c r="PB45" s="49"/>
      <c r="PC45" s="49"/>
      <c r="PD45" s="49"/>
      <c r="PE45" s="49"/>
      <c r="PF45" s="49"/>
      <c r="PG45" s="49"/>
      <c r="PH45" s="49"/>
      <c r="PI45" s="49"/>
      <c r="PJ45" s="49"/>
      <c r="PK45" s="49"/>
      <c r="PL45" s="49"/>
      <c r="PM45" s="49"/>
      <c r="PN45" s="49"/>
      <c r="PO45" s="49"/>
      <c r="PP45" s="49"/>
      <c r="PQ45" s="49"/>
      <c r="PR45" s="49"/>
      <c r="PS45" s="49"/>
      <c r="PT45" s="49"/>
      <c r="PU45" s="49"/>
      <c r="PV45" s="49"/>
      <c r="PW45" s="49"/>
      <c r="PX45" s="49"/>
      <c r="PY45" s="49"/>
      <c r="PZ45" s="49"/>
      <c r="QA45" s="49"/>
      <c r="QB45" s="49"/>
      <c r="QC45" s="49"/>
      <c r="QD45" s="49"/>
      <c r="QE45" s="49"/>
      <c r="QF45" s="49"/>
      <c r="QG45" s="49"/>
      <c r="QH45" s="49"/>
      <c r="QI45" s="49"/>
      <c r="QJ45" s="49"/>
      <c r="QK45" s="49"/>
      <c r="QL45" s="49"/>
      <c r="QM45" s="49"/>
      <c r="QN45" s="49"/>
      <c r="QO45" s="49"/>
      <c r="QP45" s="49"/>
      <c r="QQ45" s="49"/>
      <c r="QR45" s="49"/>
      <c r="QS45" s="49"/>
      <c r="QT45" s="49"/>
      <c r="QU45" s="49"/>
      <c r="QV45" s="49"/>
      <c r="QW45" s="49"/>
      <c r="QX45" s="49"/>
      <c r="QY45" s="49"/>
      <c r="QZ45" s="49"/>
      <c r="RA45" s="49"/>
      <c r="RB45" s="49"/>
      <c r="RC45" s="49"/>
      <c r="RD45" s="49"/>
      <c r="RE45" s="49"/>
      <c r="RF45" s="49"/>
      <c r="RG45" s="49"/>
      <c r="RH45" s="49"/>
      <c r="RI45" s="49"/>
      <c r="RJ45" s="49"/>
      <c r="RK45" s="49"/>
      <c r="RL45" s="49"/>
      <c r="RM45" s="49"/>
      <c r="RN45" s="49"/>
      <c r="RO45" s="49"/>
      <c r="RP45" s="49"/>
      <c r="RQ45" s="49"/>
      <c r="RR45" s="49"/>
      <c r="RS45" s="49"/>
      <c r="RT45" s="49"/>
      <c r="RU45" s="49"/>
      <c r="RV45" s="49"/>
      <c r="RW45" s="49"/>
      <c r="RX45" s="49"/>
      <c r="RY45" s="49"/>
      <c r="RZ45" s="49"/>
      <c r="SA45" s="49"/>
      <c r="SB45" s="49"/>
      <c r="SC45" s="49"/>
      <c r="SD45" s="49"/>
      <c r="SE45" s="49"/>
      <c r="SF45" s="49"/>
      <c r="SG45" s="49"/>
      <c r="SH45" s="49"/>
      <c r="SI45" s="49"/>
      <c r="SJ45" s="49"/>
      <c r="SK45" s="49"/>
      <c r="SL45" s="49"/>
      <c r="SM45" s="49"/>
      <c r="SN45" s="49"/>
      <c r="SO45" s="49"/>
      <c r="SP45" s="49"/>
      <c r="SQ45" s="49"/>
      <c r="SR45" s="49"/>
      <c r="SS45" s="49"/>
      <c r="ST45" s="49"/>
      <c r="SU45" s="49"/>
      <c r="SV45" s="49"/>
      <c r="SW45" s="49"/>
      <c r="SX45" s="49"/>
      <c r="SY45" s="49"/>
      <c r="SZ45" s="49"/>
      <c r="TA45" s="49"/>
      <c r="TB45" s="49"/>
      <c r="TC45" s="49"/>
      <c r="TD45" s="49"/>
      <c r="TE45" s="49"/>
      <c r="TF45" s="49"/>
      <c r="TG45" s="49"/>
      <c r="TH45" s="49"/>
      <c r="TI45" s="49"/>
      <c r="TJ45" s="49"/>
      <c r="TK45" s="49"/>
    </row>
    <row r="46" spans="1:531" s="52" customFormat="1" ht="113" customHeight="1" thickBot="1">
      <c r="A46" s="203"/>
      <c r="B46" s="3" t="s">
        <v>41</v>
      </c>
      <c r="C46" s="9">
        <f t="shared" ref="C46:N46" si="18">IF(C45&gt;C$14,1,0)</f>
        <v>0</v>
      </c>
      <c r="D46" s="9">
        <f t="shared" si="18"/>
        <v>0</v>
      </c>
      <c r="E46" s="9">
        <f t="shared" si="18"/>
        <v>0</v>
      </c>
      <c r="F46" s="9">
        <f t="shared" si="18"/>
        <v>0</v>
      </c>
      <c r="G46" s="9">
        <f t="shared" si="18"/>
        <v>0</v>
      </c>
      <c r="H46" s="9">
        <f t="shared" si="18"/>
        <v>0</v>
      </c>
      <c r="I46" s="9">
        <f t="shared" si="18"/>
        <v>0</v>
      </c>
      <c r="J46" s="9">
        <f t="shared" si="18"/>
        <v>0</v>
      </c>
      <c r="K46" s="9">
        <f t="shared" si="18"/>
        <v>0</v>
      </c>
      <c r="L46" s="9">
        <f t="shared" si="18"/>
        <v>0</v>
      </c>
      <c r="M46" s="9">
        <f t="shared" si="18"/>
        <v>0</v>
      </c>
      <c r="N46" s="9">
        <f t="shared" si="18"/>
        <v>0</v>
      </c>
      <c r="O46" s="15">
        <f t="shared" si="1"/>
        <v>0</v>
      </c>
      <c r="P46" s="14" t="s">
        <v>34</v>
      </c>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c r="IJ46" s="49"/>
      <c r="IK46" s="49"/>
      <c r="IL46" s="49"/>
      <c r="IM46" s="49"/>
      <c r="IN46" s="49"/>
      <c r="IO46" s="49"/>
      <c r="IP46" s="49"/>
      <c r="IQ46" s="49"/>
      <c r="IR46" s="49"/>
      <c r="IS46" s="49"/>
      <c r="IT46" s="49"/>
      <c r="IU46" s="49"/>
      <c r="IV46" s="49"/>
      <c r="IW46" s="49"/>
      <c r="IX46" s="49"/>
      <c r="IY46" s="49"/>
      <c r="IZ46" s="49"/>
      <c r="JA46" s="49"/>
      <c r="JB46" s="49"/>
      <c r="JC46" s="49"/>
      <c r="JD46" s="49"/>
      <c r="JE46" s="49"/>
      <c r="JF46" s="49"/>
      <c r="JG46" s="49"/>
      <c r="JH46" s="49"/>
      <c r="JI46" s="49"/>
      <c r="JJ46" s="49"/>
      <c r="JK46" s="49"/>
      <c r="JL46" s="49"/>
      <c r="JM46" s="49"/>
      <c r="JN46" s="49"/>
      <c r="JO46" s="49"/>
      <c r="JP46" s="49"/>
      <c r="JQ46" s="49"/>
      <c r="JR46" s="49"/>
      <c r="JS46" s="49"/>
      <c r="JT46" s="49"/>
      <c r="JU46" s="49"/>
      <c r="JV46" s="49"/>
      <c r="JW46" s="49"/>
      <c r="JX46" s="49"/>
      <c r="JY46" s="49"/>
      <c r="JZ46" s="49"/>
      <c r="KA46" s="49"/>
      <c r="KB46" s="49"/>
      <c r="KC46" s="49"/>
      <c r="KD46" s="49"/>
      <c r="KE46" s="49"/>
      <c r="KF46" s="49"/>
      <c r="KG46" s="49"/>
      <c r="KH46" s="49"/>
      <c r="KI46" s="49"/>
      <c r="KJ46" s="49"/>
      <c r="KK46" s="49"/>
      <c r="KL46" s="49"/>
      <c r="KM46" s="49"/>
      <c r="KN46" s="49"/>
      <c r="KO46" s="49"/>
      <c r="KP46" s="49"/>
      <c r="KQ46" s="49"/>
      <c r="KR46" s="49"/>
      <c r="KS46" s="49"/>
      <c r="KT46" s="49"/>
      <c r="KU46" s="49"/>
      <c r="KV46" s="49"/>
      <c r="KW46" s="49"/>
      <c r="KX46" s="49"/>
      <c r="KY46" s="49"/>
      <c r="KZ46" s="49"/>
      <c r="LA46" s="49"/>
      <c r="LB46" s="49"/>
      <c r="LC46" s="49"/>
      <c r="LD46" s="49"/>
      <c r="LE46" s="49"/>
      <c r="LF46" s="49"/>
      <c r="LG46" s="49"/>
      <c r="LH46" s="49"/>
      <c r="LI46" s="49"/>
      <c r="LJ46" s="49"/>
      <c r="LK46" s="49"/>
      <c r="LL46" s="49"/>
      <c r="LM46" s="49"/>
      <c r="LN46" s="49"/>
      <c r="LO46" s="49"/>
      <c r="LP46" s="49"/>
      <c r="LQ46" s="49"/>
      <c r="LR46" s="49"/>
      <c r="LS46" s="49"/>
      <c r="LT46" s="49"/>
      <c r="LU46" s="49"/>
      <c r="LV46" s="49"/>
      <c r="LW46" s="49"/>
      <c r="LX46" s="49"/>
      <c r="LY46" s="49"/>
      <c r="LZ46" s="49"/>
      <c r="MA46" s="49"/>
      <c r="MB46" s="49"/>
      <c r="MC46" s="49"/>
      <c r="MD46" s="49"/>
      <c r="ME46" s="49"/>
      <c r="MF46" s="49"/>
      <c r="MG46" s="49"/>
      <c r="MH46" s="49"/>
      <c r="MI46" s="49"/>
      <c r="MJ46" s="49"/>
      <c r="MK46" s="49"/>
      <c r="ML46" s="49"/>
      <c r="MM46" s="49"/>
      <c r="MN46" s="49"/>
      <c r="MO46" s="49"/>
      <c r="MP46" s="49"/>
      <c r="MQ46" s="49"/>
      <c r="MR46" s="49"/>
      <c r="MS46" s="49"/>
      <c r="MT46" s="49"/>
      <c r="MU46" s="49"/>
      <c r="MV46" s="49"/>
      <c r="MW46" s="49"/>
      <c r="MX46" s="49"/>
      <c r="MY46" s="49"/>
      <c r="MZ46" s="49"/>
      <c r="NA46" s="49"/>
      <c r="NB46" s="49"/>
      <c r="NC46" s="49"/>
      <c r="ND46" s="49"/>
      <c r="NE46" s="49"/>
      <c r="NF46" s="49"/>
      <c r="NG46" s="49"/>
      <c r="NH46" s="49"/>
      <c r="NI46" s="49"/>
      <c r="NJ46" s="49"/>
      <c r="NK46" s="49"/>
      <c r="NL46" s="49"/>
      <c r="NM46" s="49"/>
      <c r="NN46" s="49"/>
      <c r="NO46" s="49"/>
      <c r="NP46" s="49"/>
      <c r="NQ46" s="49"/>
      <c r="NR46" s="49"/>
      <c r="NS46" s="49"/>
      <c r="NT46" s="49"/>
      <c r="NU46" s="49"/>
      <c r="NV46" s="49"/>
      <c r="NW46" s="49"/>
      <c r="NX46" s="49"/>
      <c r="NY46" s="49"/>
      <c r="NZ46" s="49"/>
      <c r="OA46" s="49"/>
      <c r="OB46" s="49"/>
      <c r="OC46" s="49"/>
      <c r="OD46" s="49"/>
      <c r="OE46" s="49"/>
      <c r="OF46" s="49"/>
      <c r="OG46" s="49"/>
      <c r="OH46" s="49"/>
      <c r="OI46" s="49"/>
      <c r="OJ46" s="49"/>
      <c r="OK46" s="49"/>
      <c r="OL46" s="49"/>
      <c r="OM46" s="49"/>
      <c r="ON46" s="49"/>
      <c r="OO46" s="49"/>
      <c r="OP46" s="49"/>
      <c r="OQ46" s="49"/>
      <c r="OR46" s="49"/>
      <c r="OS46" s="49"/>
      <c r="OT46" s="49"/>
      <c r="OU46" s="49"/>
      <c r="OV46" s="49"/>
      <c r="OW46" s="49"/>
      <c r="OX46" s="49"/>
      <c r="OY46" s="49"/>
      <c r="OZ46" s="49"/>
      <c r="PA46" s="49"/>
      <c r="PB46" s="49"/>
      <c r="PC46" s="49"/>
      <c r="PD46" s="49"/>
      <c r="PE46" s="49"/>
      <c r="PF46" s="49"/>
      <c r="PG46" s="49"/>
      <c r="PH46" s="49"/>
      <c r="PI46" s="49"/>
      <c r="PJ46" s="49"/>
      <c r="PK46" s="49"/>
      <c r="PL46" s="49"/>
      <c r="PM46" s="49"/>
      <c r="PN46" s="49"/>
      <c r="PO46" s="49"/>
      <c r="PP46" s="49"/>
      <c r="PQ46" s="49"/>
      <c r="PR46" s="49"/>
      <c r="PS46" s="49"/>
      <c r="PT46" s="49"/>
      <c r="PU46" s="49"/>
      <c r="PV46" s="49"/>
      <c r="PW46" s="49"/>
      <c r="PX46" s="49"/>
      <c r="PY46" s="49"/>
      <c r="PZ46" s="49"/>
      <c r="QA46" s="49"/>
      <c r="QB46" s="49"/>
      <c r="QC46" s="49"/>
      <c r="QD46" s="49"/>
      <c r="QE46" s="49"/>
      <c r="QF46" s="49"/>
      <c r="QG46" s="49"/>
      <c r="QH46" s="49"/>
      <c r="QI46" s="49"/>
      <c r="QJ46" s="49"/>
      <c r="QK46" s="49"/>
      <c r="QL46" s="49"/>
      <c r="QM46" s="49"/>
      <c r="QN46" s="49"/>
      <c r="QO46" s="49"/>
      <c r="QP46" s="49"/>
      <c r="QQ46" s="49"/>
      <c r="QR46" s="49"/>
      <c r="QS46" s="49"/>
      <c r="QT46" s="49"/>
      <c r="QU46" s="49"/>
      <c r="QV46" s="49"/>
      <c r="QW46" s="49"/>
      <c r="QX46" s="49"/>
      <c r="QY46" s="49"/>
      <c r="QZ46" s="49"/>
      <c r="RA46" s="49"/>
      <c r="RB46" s="49"/>
      <c r="RC46" s="49"/>
      <c r="RD46" s="49"/>
      <c r="RE46" s="49"/>
      <c r="RF46" s="49"/>
      <c r="RG46" s="49"/>
      <c r="RH46" s="49"/>
      <c r="RI46" s="49"/>
      <c r="RJ46" s="49"/>
      <c r="RK46" s="49"/>
      <c r="RL46" s="49"/>
      <c r="RM46" s="49"/>
      <c r="RN46" s="49"/>
      <c r="RO46" s="49"/>
      <c r="RP46" s="49"/>
      <c r="RQ46" s="49"/>
      <c r="RR46" s="49"/>
      <c r="RS46" s="49"/>
      <c r="RT46" s="49"/>
      <c r="RU46" s="49"/>
      <c r="RV46" s="49"/>
      <c r="RW46" s="49"/>
      <c r="RX46" s="49"/>
      <c r="RY46" s="49"/>
      <c r="RZ46" s="49"/>
      <c r="SA46" s="49"/>
      <c r="SB46" s="49"/>
      <c r="SC46" s="49"/>
      <c r="SD46" s="49"/>
      <c r="SE46" s="49"/>
      <c r="SF46" s="49"/>
      <c r="SG46" s="49"/>
      <c r="SH46" s="49"/>
      <c r="SI46" s="49"/>
      <c r="SJ46" s="49"/>
      <c r="SK46" s="49"/>
      <c r="SL46" s="49"/>
      <c r="SM46" s="49"/>
      <c r="SN46" s="49"/>
      <c r="SO46" s="49"/>
      <c r="SP46" s="49"/>
      <c r="SQ46" s="49"/>
      <c r="SR46" s="49"/>
      <c r="SS46" s="49"/>
      <c r="ST46" s="49"/>
      <c r="SU46" s="49"/>
      <c r="SV46" s="49"/>
      <c r="SW46" s="49"/>
      <c r="SX46" s="49"/>
      <c r="SY46" s="49"/>
      <c r="SZ46" s="49"/>
      <c r="TA46" s="49"/>
      <c r="TB46" s="49"/>
      <c r="TC46" s="49"/>
      <c r="TD46" s="49"/>
      <c r="TE46" s="49"/>
      <c r="TF46" s="49"/>
      <c r="TG46" s="49"/>
      <c r="TH46" s="49"/>
      <c r="TI46" s="49"/>
      <c r="TJ46" s="49"/>
      <c r="TK46" s="49"/>
    </row>
    <row r="47" spans="1:531" s="52" customFormat="1" ht="15.75">
      <c r="A47" s="201" t="s">
        <v>67</v>
      </c>
      <c r="B47" s="57"/>
      <c r="C47" s="63" t="s">
        <v>7</v>
      </c>
      <c r="D47" s="59" t="s">
        <v>8</v>
      </c>
      <c r="E47" s="59" t="s">
        <v>9</v>
      </c>
      <c r="F47" s="59" t="s">
        <v>10</v>
      </c>
      <c r="G47" s="59" t="s">
        <v>11</v>
      </c>
      <c r="H47" s="59" t="s">
        <v>12</v>
      </c>
      <c r="I47" s="59" t="s">
        <v>13</v>
      </c>
      <c r="J47" s="59" t="s">
        <v>14</v>
      </c>
      <c r="K47" s="59" t="s">
        <v>15</v>
      </c>
      <c r="L47" s="59" t="s">
        <v>16</v>
      </c>
      <c r="M47" s="59" t="s">
        <v>17</v>
      </c>
      <c r="N47" s="59" t="s">
        <v>18</v>
      </c>
      <c r="O47" s="64" t="s">
        <v>0</v>
      </c>
      <c r="P47" s="3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c r="IB47" s="49"/>
      <c r="IC47" s="49"/>
      <c r="ID47" s="49"/>
      <c r="IE47" s="49"/>
      <c r="IF47" s="49"/>
      <c r="IG47" s="49"/>
      <c r="IH47" s="49"/>
      <c r="II47" s="49"/>
      <c r="IJ47" s="49"/>
      <c r="IK47" s="49"/>
      <c r="IL47" s="49"/>
      <c r="IM47" s="49"/>
      <c r="IN47" s="49"/>
      <c r="IO47" s="49"/>
      <c r="IP47" s="49"/>
      <c r="IQ47" s="49"/>
      <c r="IR47" s="49"/>
      <c r="IS47" s="49"/>
      <c r="IT47" s="49"/>
      <c r="IU47" s="49"/>
      <c r="IV47" s="49"/>
      <c r="IW47" s="49"/>
      <c r="IX47" s="49"/>
      <c r="IY47" s="49"/>
      <c r="IZ47" s="49"/>
      <c r="JA47" s="49"/>
      <c r="JB47" s="49"/>
      <c r="JC47" s="49"/>
      <c r="JD47" s="49"/>
      <c r="JE47" s="49"/>
      <c r="JF47" s="49"/>
      <c r="JG47" s="49"/>
      <c r="JH47" s="49"/>
      <c r="JI47" s="49"/>
      <c r="JJ47" s="49"/>
      <c r="JK47" s="49"/>
      <c r="JL47" s="49"/>
      <c r="JM47" s="49"/>
      <c r="JN47" s="49"/>
      <c r="JO47" s="49"/>
      <c r="JP47" s="49"/>
      <c r="JQ47" s="49"/>
      <c r="JR47" s="49"/>
      <c r="JS47" s="49"/>
      <c r="JT47" s="49"/>
      <c r="JU47" s="49"/>
      <c r="JV47" s="49"/>
      <c r="JW47" s="49"/>
      <c r="JX47" s="49"/>
      <c r="JY47" s="49"/>
      <c r="JZ47" s="49"/>
      <c r="KA47" s="49"/>
      <c r="KB47" s="49"/>
      <c r="KC47" s="49"/>
      <c r="KD47" s="49"/>
      <c r="KE47" s="49"/>
      <c r="KF47" s="49"/>
      <c r="KG47" s="49"/>
      <c r="KH47" s="49"/>
      <c r="KI47" s="49"/>
      <c r="KJ47" s="49"/>
      <c r="KK47" s="49"/>
      <c r="KL47" s="49"/>
      <c r="KM47" s="49"/>
      <c r="KN47" s="49"/>
      <c r="KO47" s="49"/>
      <c r="KP47" s="49"/>
      <c r="KQ47" s="49"/>
      <c r="KR47" s="49"/>
      <c r="KS47" s="49"/>
      <c r="KT47" s="49"/>
      <c r="KU47" s="49"/>
      <c r="KV47" s="49"/>
      <c r="KW47" s="49"/>
      <c r="KX47" s="49"/>
      <c r="KY47" s="49"/>
      <c r="KZ47" s="49"/>
      <c r="LA47" s="49"/>
      <c r="LB47" s="49"/>
      <c r="LC47" s="49"/>
      <c r="LD47" s="49"/>
      <c r="LE47" s="49"/>
      <c r="LF47" s="49"/>
      <c r="LG47" s="49"/>
      <c r="LH47" s="49"/>
      <c r="LI47" s="49"/>
      <c r="LJ47" s="49"/>
      <c r="LK47" s="49"/>
      <c r="LL47" s="49"/>
      <c r="LM47" s="49"/>
      <c r="LN47" s="49"/>
      <c r="LO47" s="49"/>
      <c r="LP47" s="49"/>
      <c r="LQ47" s="49"/>
      <c r="LR47" s="49"/>
      <c r="LS47" s="49"/>
      <c r="LT47" s="49"/>
      <c r="LU47" s="49"/>
      <c r="LV47" s="49"/>
      <c r="LW47" s="49"/>
      <c r="LX47" s="49"/>
      <c r="LY47" s="49"/>
      <c r="LZ47" s="49"/>
      <c r="MA47" s="49"/>
      <c r="MB47" s="49"/>
      <c r="MC47" s="49"/>
      <c r="MD47" s="49"/>
      <c r="ME47" s="49"/>
      <c r="MF47" s="49"/>
      <c r="MG47" s="49"/>
      <c r="MH47" s="49"/>
      <c r="MI47" s="49"/>
      <c r="MJ47" s="49"/>
      <c r="MK47" s="49"/>
      <c r="ML47" s="49"/>
      <c r="MM47" s="49"/>
      <c r="MN47" s="49"/>
      <c r="MO47" s="49"/>
      <c r="MP47" s="49"/>
      <c r="MQ47" s="49"/>
      <c r="MR47" s="49"/>
      <c r="MS47" s="49"/>
      <c r="MT47" s="49"/>
      <c r="MU47" s="49"/>
      <c r="MV47" s="49"/>
      <c r="MW47" s="49"/>
      <c r="MX47" s="49"/>
      <c r="MY47" s="49"/>
      <c r="MZ47" s="49"/>
      <c r="NA47" s="49"/>
      <c r="NB47" s="49"/>
      <c r="NC47" s="49"/>
      <c r="ND47" s="49"/>
      <c r="NE47" s="49"/>
      <c r="NF47" s="49"/>
      <c r="NG47" s="49"/>
      <c r="NH47" s="49"/>
      <c r="NI47" s="49"/>
      <c r="NJ47" s="49"/>
      <c r="NK47" s="49"/>
      <c r="NL47" s="49"/>
      <c r="NM47" s="49"/>
      <c r="NN47" s="49"/>
      <c r="NO47" s="49"/>
      <c r="NP47" s="49"/>
      <c r="NQ47" s="49"/>
      <c r="NR47" s="49"/>
      <c r="NS47" s="49"/>
      <c r="NT47" s="49"/>
      <c r="NU47" s="49"/>
      <c r="NV47" s="49"/>
      <c r="NW47" s="49"/>
      <c r="NX47" s="49"/>
      <c r="NY47" s="49"/>
      <c r="NZ47" s="49"/>
      <c r="OA47" s="49"/>
      <c r="OB47" s="49"/>
      <c r="OC47" s="49"/>
      <c r="OD47" s="49"/>
      <c r="OE47" s="49"/>
      <c r="OF47" s="49"/>
      <c r="OG47" s="49"/>
      <c r="OH47" s="49"/>
      <c r="OI47" s="49"/>
      <c r="OJ47" s="49"/>
      <c r="OK47" s="49"/>
      <c r="OL47" s="49"/>
      <c r="OM47" s="49"/>
      <c r="ON47" s="49"/>
      <c r="OO47" s="49"/>
      <c r="OP47" s="49"/>
      <c r="OQ47" s="49"/>
      <c r="OR47" s="49"/>
      <c r="OS47" s="49"/>
      <c r="OT47" s="49"/>
      <c r="OU47" s="49"/>
      <c r="OV47" s="49"/>
      <c r="OW47" s="49"/>
      <c r="OX47" s="49"/>
      <c r="OY47" s="49"/>
      <c r="OZ47" s="49"/>
      <c r="PA47" s="49"/>
      <c r="PB47" s="49"/>
      <c r="PC47" s="49"/>
      <c r="PD47" s="49"/>
      <c r="PE47" s="49"/>
      <c r="PF47" s="49"/>
      <c r="PG47" s="49"/>
      <c r="PH47" s="49"/>
      <c r="PI47" s="49"/>
      <c r="PJ47" s="49"/>
      <c r="PK47" s="49"/>
      <c r="PL47" s="49"/>
      <c r="PM47" s="49"/>
      <c r="PN47" s="49"/>
      <c r="PO47" s="49"/>
      <c r="PP47" s="49"/>
      <c r="PQ47" s="49"/>
      <c r="PR47" s="49"/>
      <c r="PS47" s="49"/>
      <c r="PT47" s="49"/>
      <c r="PU47" s="49"/>
      <c r="PV47" s="49"/>
      <c r="PW47" s="49"/>
      <c r="PX47" s="49"/>
      <c r="PY47" s="49"/>
      <c r="PZ47" s="49"/>
      <c r="QA47" s="49"/>
      <c r="QB47" s="49"/>
      <c r="QC47" s="49"/>
      <c r="QD47" s="49"/>
      <c r="QE47" s="49"/>
      <c r="QF47" s="49"/>
      <c r="QG47" s="49"/>
      <c r="QH47" s="49"/>
      <c r="QI47" s="49"/>
      <c r="QJ47" s="49"/>
      <c r="QK47" s="49"/>
      <c r="QL47" s="49"/>
      <c r="QM47" s="49"/>
      <c r="QN47" s="49"/>
      <c r="QO47" s="49"/>
      <c r="QP47" s="49"/>
      <c r="QQ47" s="49"/>
      <c r="QR47" s="49"/>
      <c r="QS47" s="49"/>
      <c r="QT47" s="49"/>
      <c r="QU47" s="49"/>
      <c r="QV47" s="49"/>
      <c r="QW47" s="49"/>
      <c r="QX47" s="49"/>
      <c r="QY47" s="49"/>
      <c r="QZ47" s="49"/>
      <c r="RA47" s="49"/>
      <c r="RB47" s="49"/>
      <c r="RC47" s="49"/>
      <c r="RD47" s="49"/>
      <c r="RE47" s="49"/>
      <c r="RF47" s="49"/>
      <c r="RG47" s="49"/>
      <c r="RH47" s="49"/>
      <c r="RI47" s="49"/>
      <c r="RJ47" s="49"/>
      <c r="RK47" s="49"/>
      <c r="RL47" s="49"/>
      <c r="RM47" s="49"/>
      <c r="RN47" s="49"/>
      <c r="RO47" s="49"/>
      <c r="RP47" s="49"/>
      <c r="RQ47" s="49"/>
      <c r="RR47" s="49"/>
      <c r="RS47" s="49"/>
      <c r="RT47" s="49"/>
      <c r="RU47" s="49"/>
      <c r="RV47" s="49"/>
      <c r="RW47" s="49"/>
      <c r="RX47" s="49"/>
      <c r="RY47" s="49"/>
      <c r="RZ47" s="49"/>
      <c r="SA47" s="49"/>
      <c r="SB47" s="49"/>
      <c r="SC47" s="49"/>
      <c r="SD47" s="49"/>
      <c r="SE47" s="49"/>
      <c r="SF47" s="49"/>
      <c r="SG47" s="49"/>
      <c r="SH47" s="49"/>
      <c r="SI47" s="49"/>
      <c r="SJ47" s="49"/>
      <c r="SK47" s="49"/>
      <c r="SL47" s="49"/>
      <c r="SM47" s="49"/>
      <c r="SN47" s="49"/>
      <c r="SO47" s="49"/>
      <c r="SP47" s="49"/>
      <c r="SQ47" s="49"/>
      <c r="SR47" s="49"/>
      <c r="SS47" s="49"/>
      <c r="ST47" s="49"/>
      <c r="SU47" s="49"/>
      <c r="SV47" s="49"/>
      <c r="SW47" s="49"/>
      <c r="SX47" s="49"/>
      <c r="SY47" s="49"/>
      <c r="SZ47" s="49"/>
      <c r="TA47" s="49"/>
      <c r="TB47" s="49"/>
      <c r="TC47" s="49"/>
      <c r="TD47" s="49"/>
      <c r="TE47" s="49"/>
      <c r="TF47" s="49"/>
      <c r="TG47" s="49"/>
      <c r="TH47" s="49"/>
      <c r="TI47" s="49"/>
      <c r="TJ47" s="49"/>
      <c r="TK47" s="49"/>
    </row>
    <row r="48" spans="1:531" s="53" customFormat="1" ht="36" customHeight="1">
      <c r="A48" s="202"/>
      <c r="B48" s="45" t="str">
        <f>B$14</f>
        <v>Low water use plant demand (inches), YOUR LOCATION</v>
      </c>
      <c r="C48" s="41">
        <f>$C$14</f>
        <v>0</v>
      </c>
      <c r="D48" s="41">
        <f>$D$14</f>
        <v>0</v>
      </c>
      <c r="E48" s="41">
        <f>E$14</f>
        <v>0</v>
      </c>
      <c r="F48" s="41">
        <f>$F$14</f>
        <v>0</v>
      </c>
      <c r="G48" s="41">
        <f>$G$14</f>
        <v>0</v>
      </c>
      <c r="H48" s="41">
        <f>$H$14</f>
        <v>0</v>
      </c>
      <c r="I48" s="41">
        <f>$I$14</f>
        <v>0</v>
      </c>
      <c r="J48" s="41">
        <f>$J$14</f>
        <v>0</v>
      </c>
      <c r="K48" s="41">
        <f>$K$14</f>
        <v>0</v>
      </c>
      <c r="L48" s="41">
        <f>$L$14</f>
        <v>0</v>
      </c>
      <c r="M48" s="41">
        <f>$M$14</f>
        <v>0</v>
      </c>
      <c r="N48" s="41">
        <f>$N$14</f>
        <v>0</v>
      </c>
      <c r="O48" s="16">
        <f>SUM(C48:N48)</f>
        <v>0</v>
      </c>
      <c r="P48" s="3"/>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c r="IB48" s="49"/>
      <c r="IC48" s="49"/>
      <c r="ID48" s="49"/>
      <c r="IE48" s="49"/>
      <c r="IF48" s="49"/>
      <c r="IG48" s="49"/>
      <c r="IH48" s="49"/>
      <c r="II48" s="49"/>
      <c r="IJ48" s="49"/>
      <c r="IK48" s="49"/>
      <c r="IL48" s="49"/>
      <c r="IM48" s="49"/>
      <c r="IN48" s="49"/>
      <c r="IO48" s="49"/>
      <c r="IP48" s="49"/>
      <c r="IQ48" s="49"/>
      <c r="IR48" s="49"/>
      <c r="IS48" s="49"/>
      <c r="IT48" s="49"/>
      <c r="IU48" s="49"/>
      <c r="IV48" s="49"/>
      <c r="IW48" s="49"/>
      <c r="IX48" s="49"/>
      <c r="IY48" s="49"/>
      <c r="IZ48" s="49"/>
      <c r="JA48" s="49"/>
      <c r="JB48" s="49"/>
      <c r="JC48" s="49"/>
      <c r="JD48" s="49"/>
      <c r="JE48" s="49"/>
      <c r="JF48" s="49"/>
      <c r="JG48" s="49"/>
      <c r="JH48" s="49"/>
      <c r="JI48" s="49"/>
      <c r="JJ48" s="49"/>
      <c r="JK48" s="49"/>
      <c r="JL48" s="49"/>
      <c r="JM48" s="49"/>
      <c r="JN48" s="49"/>
      <c r="JO48" s="49"/>
      <c r="JP48" s="49"/>
      <c r="JQ48" s="49"/>
      <c r="JR48" s="49"/>
      <c r="JS48" s="49"/>
      <c r="JT48" s="49"/>
      <c r="JU48" s="49"/>
      <c r="JV48" s="49"/>
      <c r="JW48" s="49"/>
      <c r="JX48" s="49"/>
      <c r="JY48" s="49"/>
      <c r="JZ48" s="49"/>
      <c r="KA48" s="49"/>
      <c r="KB48" s="49"/>
      <c r="KC48" s="49"/>
      <c r="KD48" s="49"/>
      <c r="KE48" s="49"/>
      <c r="KF48" s="49"/>
      <c r="KG48" s="49"/>
      <c r="KH48" s="49"/>
      <c r="KI48" s="49"/>
      <c r="KJ48" s="49"/>
      <c r="KK48" s="49"/>
      <c r="KL48" s="49"/>
      <c r="KM48" s="49"/>
      <c r="KN48" s="49"/>
      <c r="KO48" s="49"/>
      <c r="KP48" s="49"/>
      <c r="KQ48" s="49"/>
      <c r="KR48" s="49"/>
      <c r="KS48" s="49"/>
      <c r="KT48" s="49"/>
      <c r="KU48" s="49"/>
      <c r="KV48" s="49"/>
      <c r="KW48" s="49"/>
      <c r="KX48" s="49"/>
      <c r="KY48" s="49"/>
      <c r="KZ48" s="49"/>
      <c r="LA48" s="49"/>
      <c r="LB48" s="49"/>
      <c r="LC48" s="49"/>
      <c r="LD48" s="49"/>
      <c r="LE48" s="49"/>
      <c r="LF48" s="49"/>
      <c r="LG48" s="49"/>
      <c r="LH48" s="49"/>
      <c r="LI48" s="49"/>
      <c r="LJ48" s="49"/>
      <c r="LK48" s="49"/>
      <c r="LL48" s="49"/>
      <c r="LM48" s="49"/>
      <c r="LN48" s="49"/>
      <c r="LO48" s="49"/>
      <c r="LP48" s="49"/>
      <c r="LQ48" s="49"/>
      <c r="LR48" s="49"/>
      <c r="LS48" s="49"/>
      <c r="LT48" s="49"/>
      <c r="LU48" s="49"/>
      <c r="LV48" s="49"/>
      <c r="LW48" s="49"/>
      <c r="LX48" s="49"/>
      <c r="LY48" s="49"/>
      <c r="LZ48" s="49"/>
      <c r="MA48" s="49"/>
      <c r="MB48" s="49"/>
      <c r="MC48" s="49"/>
      <c r="MD48" s="49"/>
      <c r="ME48" s="49"/>
      <c r="MF48" s="49"/>
      <c r="MG48" s="49"/>
      <c r="MH48" s="49"/>
      <c r="MI48" s="49"/>
      <c r="MJ48" s="49"/>
      <c r="MK48" s="49"/>
      <c r="ML48" s="49"/>
      <c r="MM48" s="49"/>
      <c r="MN48" s="49"/>
      <c r="MO48" s="49"/>
      <c r="MP48" s="49"/>
      <c r="MQ48" s="49"/>
      <c r="MR48" s="49"/>
      <c r="MS48" s="49"/>
      <c r="MT48" s="49"/>
      <c r="MU48" s="49"/>
      <c r="MV48" s="49"/>
      <c r="MW48" s="49"/>
      <c r="MX48" s="49"/>
      <c r="MY48" s="49"/>
      <c r="MZ48" s="49"/>
      <c r="NA48" s="49"/>
      <c r="NB48" s="49"/>
      <c r="NC48" s="49"/>
      <c r="ND48" s="49"/>
      <c r="NE48" s="49"/>
      <c r="NF48" s="49"/>
      <c r="NG48" s="49"/>
      <c r="NH48" s="49"/>
      <c r="NI48" s="49"/>
      <c r="NJ48" s="49"/>
      <c r="NK48" s="49"/>
      <c r="NL48" s="49"/>
      <c r="NM48" s="49"/>
      <c r="NN48" s="49"/>
      <c r="NO48" s="49"/>
      <c r="NP48" s="49"/>
      <c r="NQ48" s="49"/>
      <c r="NR48" s="49"/>
      <c r="NS48" s="49"/>
      <c r="NT48" s="49"/>
      <c r="NU48" s="49"/>
      <c r="NV48" s="49"/>
      <c r="NW48" s="49"/>
    </row>
    <row r="49" spans="1:531" s="49" customFormat="1" ht="30">
      <c r="A49" s="202"/>
      <c r="B49" s="35" t="s">
        <v>58</v>
      </c>
      <c r="C49" s="9">
        <f>9*C$10</f>
        <v>0</v>
      </c>
      <c r="D49" s="9">
        <f t="shared" ref="D49:N49" si="19">9*D$10</f>
        <v>0</v>
      </c>
      <c r="E49" s="9">
        <f t="shared" si="19"/>
        <v>0</v>
      </c>
      <c r="F49" s="9">
        <f t="shared" si="19"/>
        <v>0</v>
      </c>
      <c r="G49" s="9">
        <f t="shared" si="19"/>
        <v>0</v>
      </c>
      <c r="H49" s="9">
        <f t="shared" si="19"/>
        <v>0</v>
      </c>
      <c r="I49" s="9">
        <f t="shared" si="19"/>
        <v>0</v>
      </c>
      <c r="J49" s="9">
        <f t="shared" si="19"/>
        <v>0</v>
      </c>
      <c r="K49" s="9">
        <f t="shared" si="19"/>
        <v>0</v>
      </c>
      <c r="L49" s="9">
        <f t="shared" si="19"/>
        <v>0</v>
      </c>
      <c r="M49" s="9">
        <f t="shared" si="19"/>
        <v>0</v>
      </c>
      <c r="N49" s="9">
        <f t="shared" si="19"/>
        <v>0</v>
      </c>
      <c r="O49" s="27">
        <f t="shared" si="1"/>
        <v>0</v>
      </c>
      <c r="P49" s="3" t="s">
        <v>26</v>
      </c>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row>
    <row r="50" spans="1:531" s="49" customFormat="1" ht="101" customHeight="1" thickBot="1">
      <c r="A50" s="203"/>
      <c r="B50" s="3" t="s">
        <v>40</v>
      </c>
      <c r="C50" s="9">
        <f t="shared" ref="C50:N50" si="20">IF(C49&gt;C$14,1,0)</f>
        <v>0</v>
      </c>
      <c r="D50" s="9">
        <f t="shared" si="20"/>
        <v>0</v>
      </c>
      <c r="E50" s="9">
        <f t="shared" si="20"/>
        <v>0</v>
      </c>
      <c r="F50" s="9">
        <f t="shared" si="20"/>
        <v>0</v>
      </c>
      <c r="G50" s="9">
        <f t="shared" si="20"/>
        <v>0</v>
      </c>
      <c r="H50" s="9">
        <f t="shared" si="20"/>
        <v>0</v>
      </c>
      <c r="I50" s="9">
        <f t="shared" si="20"/>
        <v>0</v>
      </c>
      <c r="J50" s="9">
        <f t="shared" si="20"/>
        <v>0</v>
      </c>
      <c r="K50" s="9">
        <f t="shared" si="20"/>
        <v>0</v>
      </c>
      <c r="L50" s="9">
        <f t="shared" si="20"/>
        <v>0</v>
      </c>
      <c r="M50" s="9">
        <f t="shared" si="20"/>
        <v>0</v>
      </c>
      <c r="N50" s="9">
        <f t="shared" si="20"/>
        <v>0</v>
      </c>
      <c r="O50" s="15">
        <f t="shared" si="1"/>
        <v>0</v>
      </c>
      <c r="P50" s="14" t="s">
        <v>35</v>
      </c>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row>
    <row r="51" spans="1:531" s="52" customFormat="1" ht="15.75">
      <c r="A51" s="201" t="s">
        <v>68</v>
      </c>
      <c r="B51" s="57"/>
      <c r="C51" s="63" t="s">
        <v>7</v>
      </c>
      <c r="D51" s="59" t="s">
        <v>8</v>
      </c>
      <c r="E51" s="59" t="s">
        <v>9</v>
      </c>
      <c r="F51" s="59" t="s">
        <v>10</v>
      </c>
      <c r="G51" s="59" t="s">
        <v>11</v>
      </c>
      <c r="H51" s="59" t="s">
        <v>12</v>
      </c>
      <c r="I51" s="59" t="s">
        <v>13</v>
      </c>
      <c r="J51" s="59" t="s">
        <v>14</v>
      </c>
      <c r="K51" s="59" t="s">
        <v>15</v>
      </c>
      <c r="L51" s="59" t="s">
        <v>16</v>
      </c>
      <c r="M51" s="59" t="s">
        <v>17</v>
      </c>
      <c r="N51" s="59" t="s">
        <v>18</v>
      </c>
      <c r="O51" s="64" t="s">
        <v>0</v>
      </c>
      <c r="P51" s="3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c r="IB51" s="49"/>
      <c r="IC51" s="49"/>
      <c r="ID51" s="49"/>
      <c r="IE51" s="49"/>
      <c r="IF51" s="49"/>
      <c r="IG51" s="49"/>
      <c r="IH51" s="49"/>
      <c r="II51" s="49"/>
      <c r="IJ51" s="49"/>
      <c r="IK51" s="49"/>
      <c r="IL51" s="49"/>
      <c r="IM51" s="49"/>
      <c r="IN51" s="49"/>
      <c r="IO51" s="49"/>
      <c r="IP51" s="49"/>
      <c r="IQ51" s="49"/>
      <c r="IR51" s="49"/>
      <c r="IS51" s="49"/>
      <c r="IT51" s="49"/>
      <c r="IU51" s="49"/>
      <c r="IV51" s="49"/>
      <c r="IW51" s="49"/>
      <c r="IX51" s="49"/>
      <c r="IY51" s="49"/>
      <c r="IZ51" s="49"/>
      <c r="JA51" s="49"/>
      <c r="JB51" s="49"/>
      <c r="JC51" s="49"/>
      <c r="JD51" s="49"/>
      <c r="JE51" s="49"/>
      <c r="JF51" s="49"/>
      <c r="JG51" s="49"/>
      <c r="JH51" s="49"/>
      <c r="JI51" s="49"/>
      <c r="JJ51" s="49"/>
      <c r="JK51" s="49"/>
      <c r="JL51" s="49"/>
      <c r="JM51" s="49"/>
      <c r="JN51" s="49"/>
      <c r="JO51" s="49"/>
      <c r="JP51" s="49"/>
      <c r="JQ51" s="49"/>
      <c r="JR51" s="49"/>
      <c r="JS51" s="49"/>
      <c r="JT51" s="49"/>
      <c r="JU51" s="49"/>
      <c r="JV51" s="49"/>
      <c r="JW51" s="49"/>
      <c r="JX51" s="49"/>
      <c r="JY51" s="49"/>
      <c r="JZ51" s="49"/>
      <c r="KA51" s="49"/>
      <c r="KB51" s="49"/>
      <c r="KC51" s="49"/>
      <c r="KD51" s="49"/>
      <c r="KE51" s="49"/>
      <c r="KF51" s="49"/>
      <c r="KG51" s="49"/>
      <c r="KH51" s="49"/>
      <c r="KI51" s="49"/>
      <c r="KJ51" s="49"/>
      <c r="KK51" s="49"/>
      <c r="KL51" s="49"/>
      <c r="KM51" s="49"/>
      <c r="KN51" s="49"/>
      <c r="KO51" s="49"/>
      <c r="KP51" s="49"/>
      <c r="KQ51" s="49"/>
      <c r="KR51" s="49"/>
      <c r="KS51" s="49"/>
      <c r="KT51" s="49"/>
      <c r="KU51" s="49"/>
      <c r="KV51" s="49"/>
      <c r="KW51" s="49"/>
      <c r="KX51" s="49"/>
      <c r="KY51" s="49"/>
      <c r="KZ51" s="49"/>
      <c r="LA51" s="49"/>
      <c r="LB51" s="49"/>
      <c r="LC51" s="49"/>
      <c r="LD51" s="49"/>
      <c r="LE51" s="49"/>
      <c r="LF51" s="49"/>
      <c r="LG51" s="49"/>
      <c r="LH51" s="49"/>
      <c r="LI51" s="49"/>
      <c r="LJ51" s="49"/>
      <c r="LK51" s="49"/>
      <c r="LL51" s="49"/>
      <c r="LM51" s="49"/>
      <c r="LN51" s="49"/>
      <c r="LO51" s="49"/>
      <c r="LP51" s="49"/>
      <c r="LQ51" s="49"/>
      <c r="LR51" s="49"/>
      <c r="LS51" s="49"/>
      <c r="LT51" s="49"/>
      <c r="LU51" s="49"/>
      <c r="LV51" s="49"/>
      <c r="LW51" s="49"/>
      <c r="LX51" s="49"/>
      <c r="LY51" s="49"/>
      <c r="LZ51" s="49"/>
      <c r="MA51" s="49"/>
      <c r="MB51" s="49"/>
      <c r="MC51" s="49"/>
      <c r="MD51" s="49"/>
      <c r="ME51" s="49"/>
      <c r="MF51" s="49"/>
      <c r="MG51" s="49"/>
      <c r="MH51" s="49"/>
      <c r="MI51" s="49"/>
      <c r="MJ51" s="49"/>
      <c r="MK51" s="49"/>
      <c r="ML51" s="49"/>
      <c r="MM51" s="49"/>
      <c r="MN51" s="49"/>
      <c r="MO51" s="49"/>
      <c r="MP51" s="49"/>
      <c r="MQ51" s="49"/>
      <c r="MR51" s="49"/>
      <c r="MS51" s="49"/>
      <c r="MT51" s="49"/>
      <c r="MU51" s="49"/>
      <c r="MV51" s="49"/>
      <c r="MW51" s="49"/>
      <c r="MX51" s="49"/>
      <c r="MY51" s="49"/>
      <c r="MZ51" s="49"/>
      <c r="NA51" s="49"/>
      <c r="NB51" s="49"/>
      <c r="NC51" s="49"/>
      <c r="ND51" s="49"/>
      <c r="NE51" s="49"/>
      <c r="NF51" s="49"/>
      <c r="NG51" s="49"/>
      <c r="NH51" s="49"/>
      <c r="NI51" s="49"/>
      <c r="NJ51" s="49"/>
      <c r="NK51" s="49"/>
      <c r="NL51" s="49"/>
      <c r="NM51" s="49"/>
      <c r="NN51" s="49"/>
      <c r="NO51" s="49"/>
      <c r="NP51" s="49"/>
      <c r="NQ51" s="49"/>
      <c r="NR51" s="49"/>
      <c r="NS51" s="49"/>
      <c r="NT51" s="49"/>
      <c r="NU51" s="49"/>
      <c r="NV51" s="49"/>
      <c r="NW51" s="49"/>
      <c r="NX51" s="49"/>
      <c r="NY51" s="49"/>
      <c r="NZ51" s="49"/>
      <c r="OA51" s="49"/>
      <c r="OB51" s="49"/>
      <c r="OC51" s="49"/>
      <c r="OD51" s="49"/>
      <c r="OE51" s="49"/>
      <c r="OF51" s="49"/>
      <c r="OG51" s="49"/>
      <c r="OH51" s="49"/>
      <c r="OI51" s="49"/>
      <c r="OJ51" s="49"/>
      <c r="OK51" s="49"/>
      <c r="OL51" s="49"/>
      <c r="OM51" s="49"/>
      <c r="ON51" s="49"/>
      <c r="OO51" s="49"/>
      <c r="OP51" s="49"/>
      <c r="OQ51" s="49"/>
      <c r="OR51" s="49"/>
      <c r="OS51" s="49"/>
      <c r="OT51" s="49"/>
      <c r="OU51" s="49"/>
      <c r="OV51" s="49"/>
      <c r="OW51" s="49"/>
      <c r="OX51" s="49"/>
      <c r="OY51" s="49"/>
      <c r="OZ51" s="49"/>
      <c r="PA51" s="49"/>
      <c r="PB51" s="49"/>
      <c r="PC51" s="49"/>
      <c r="PD51" s="49"/>
      <c r="PE51" s="49"/>
      <c r="PF51" s="49"/>
      <c r="PG51" s="49"/>
      <c r="PH51" s="49"/>
      <c r="PI51" s="49"/>
      <c r="PJ51" s="49"/>
      <c r="PK51" s="49"/>
      <c r="PL51" s="49"/>
      <c r="PM51" s="49"/>
      <c r="PN51" s="49"/>
      <c r="PO51" s="49"/>
      <c r="PP51" s="49"/>
      <c r="PQ51" s="49"/>
      <c r="PR51" s="49"/>
      <c r="PS51" s="49"/>
      <c r="PT51" s="49"/>
      <c r="PU51" s="49"/>
      <c r="PV51" s="49"/>
      <c r="PW51" s="49"/>
      <c r="PX51" s="49"/>
      <c r="PY51" s="49"/>
      <c r="PZ51" s="49"/>
      <c r="QA51" s="49"/>
      <c r="QB51" s="49"/>
      <c r="QC51" s="49"/>
      <c r="QD51" s="49"/>
      <c r="QE51" s="49"/>
      <c r="QF51" s="49"/>
      <c r="QG51" s="49"/>
      <c r="QH51" s="49"/>
      <c r="QI51" s="49"/>
      <c r="QJ51" s="49"/>
      <c r="QK51" s="49"/>
      <c r="QL51" s="49"/>
      <c r="QM51" s="49"/>
      <c r="QN51" s="49"/>
      <c r="QO51" s="49"/>
      <c r="QP51" s="49"/>
      <c r="QQ51" s="49"/>
      <c r="QR51" s="49"/>
      <c r="QS51" s="49"/>
      <c r="QT51" s="49"/>
      <c r="QU51" s="49"/>
      <c r="QV51" s="49"/>
      <c r="QW51" s="49"/>
      <c r="QX51" s="49"/>
      <c r="QY51" s="49"/>
      <c r="QZ51" s="49"/>
      <c r="RA51" s="49"/>
      <c r="RB51" s="49"/>
      <c r="RC51" s="49"/>
      <c r="RD51" s="49"/>
      <c r="RE51" s="49"/>
      <c r="RF51" s="49"/>
      <c r="RG51" s="49"/>
      <c r="RH51" s="49"/>
      <c r="RI51" s="49"/>
      <c r="RJ51" s="49"/>
      <c r="RK51" s="49"/>
      <c r="RL51" s="49"/>
      <c r="RM51" s="49"/>
      <c r="RN51" s="49"/>
      <c r="RO51" s="49"/>
      <c r="RP51" s="49"/>
      <c r="RQ51" s="49"/>
      <c r="RR51" s="49"/>
      <c r="RS51" s="49"/>
      <c r="RT51" s="49"/>
      <c r="RU51" s="49"/>
      <c r="RV51" s="49"/>
      <c r="RW51" s="49"/>
      <c r="RX51" s="49"/>
      <c r="RY51" s="49"/>
      <c r="RZ51" s="49"/>
      <c r="SA51" s="49"/>
      <c r="SB51" s="49"/>
      <c r="SC51" s="49"/>
      <c r="SD51" s="49"/>
      <c r="SE51" s="49"/>
      <c r="SF51" s="49"/>
      <c r="SG51" s="49"/>
      <c r="SH51" s="49"/>
      <c r="SI51" s="49"/>
      <c r="SJ51" s="49"/>
      <c r="SK51" s="49"/>
      <c r="SL51" s="49"/>
      <c r="SM51" s="49"/>
      <c r="SN51" s="49"/>
      <c r="SO51" s="49"/>
      <c r="SP51" s="49"/>
      <c r="SQ51" s="49"/>
      <c r="SR51" s="49"/>
      <c r="SS51" s="49"/>
      <c r="ST51" s="49"/>
      <c r="SU51" s="49"/>
      <c r="SV51" s="49"/>
      <c r="SW51" s="49"/>
      <c r="SX51" s="49"/>
      <c r="SY51" s="49"/>
      <c r="SZ51" s="49"/>
      <c r="TA51" s="49"/>
      <c r="TB51" s="49"/>
      <c r="TC51" s="49"/>
      <c r="TD51" s="49"/>
      <c r="TE51" s="49"/>
      <c r="TF51" s="49"/>
      <c r="TG51" s="49"/>
      <c r="TH51" s="49"/>
      <c r="TI51" s="49"/>
      <c r="TJ51" s="49"/>
      <c r="TK51" s="49"/>
    </row>
    <row r="52" spans="1:531" s="54" customFormat="1" ht="36" customHeight="1">
      <c r="A52" s="202"/>
      <c r="B52" s="45" t="str">
        <f>B$14</f>
        <v>Low water use plant demand (inches), YOUR LOCATION</v>
      </c>
      <c r="C52" s="41">
        <f>$C$14</f>
        <v>0</v>
      </c>
      <c r="D52" s="41">
        <f>$D$14</f>
        <v>0</v>
      </c>
      <c r="E52" s="41">
        <f>$E$14</f>
        <v>0</v>
      </c>
      <c r="F52" s="41">
        <f>$F$14</f>
        <v>0</v>
      </c>
      <c r="G52" s="41">
        <f>$G$14</f>
        <v>0</v>
      </c>
      <c r="H52" s="41">
        <f>$H$14</f>
        <v>0</v>
      </c>
      <c r="I52" s="41">
        <f>$I$14</f>
        <v>0</v>
      </c>
      <c r="J52" s="41">
        <f>$J$14</f>
        <v>0</v>
      </c>
      <c r="K52" s="41">
        <f>$K$14</f>
        <v>0</v>
      </c>
      <c r="L52" s="41">
        <f>$L$14</f>
        <v>0</v>
      </c>
      <c r="M52" s="41">
        <f>$M$14</f>
        <v>0</v>
      </c>
      <c r="N52" s="41">
        <f>$N$14</f>
        <v>0</v>
      </c>
      <c r="O52" s="16">
        <f>SUM(C52:N52)</f>
        <v>0</v>
      </c>
      <c r="P52" s="3"/>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c r="IB52" s="49"/>
      <c r="IC52" s="49"/>
      <c r="ID52" s="49"/>
      <c r="IE52" s="49"/>
      <c r="IF52" s="49"/>
      <c r="IG52" s="49"/>
      <c r="IH52" s="49"/>
      <c r="II52" s="49"/>
      <c r="IJ52" s="49"/>
      <c r="IK52" s="49"/>
      <c r="IL52" s="49"/>
      <c r="IM52" s="49"/>
      <c r="IN52" s="49"/>
      <c r="IO52" s="49"/>
      <c r="IP52" s="49"/>
      <c r="IQ52" s="49"/>
      <c r="IR52" s="49"/>
      <c r="IS52" s="49"/>
      <c r="IT52" s="49"/>
      <c r="IU52" s="49"/>
      <c r="IV52" s="49"/>
      <c r="IW52" s="49"/>
      <c r="IX52" s="49"/>
      <c r="IY52" s="49"/>
      <c r="IZ52" s="49"/>
      <c r="JA52" s="49"/>
      <c r="JB52" s="49"/>
      <c r="JC52" s="49"/>
      <c r="JD52" s="49"/>
      <c r="JE52" s="49"/>
      <c r="JF52" s="49"/>
      <c r="JG52" s="49"/>
      <c r="JH52" s="49"/>
      <c r="JI52" s="49"/>
      <c r="JJ52" s="49"/>
      <c r="JK52" s="49"/>
      <c r="JL52" s="49"/>
      <c r="JM52" s="49"/>
      <c r="JN52" s="49"/>
      <c r="JO52" s="49"/>
      <c r="JP52" s="49"/>
      <c r="JQ52" s="49"/>
      <c r="JR52" s="49"/>
      <c r="JS52" s="49"/>
      <c r="JT52" s="49"/>
      <c r="JU52" s="49"/>
      <c r="JV52" s="49"/>
      <c r="JW52" s="49"/>
      <c r="JX52" s="49"/>
      <c r="JY52" s="49"/>
      <c r="JZ52" s="49"/>
      <c r="KA52" s="49"/>
      <c r="KB52" s="49"/>
      <c r="KC52" s="49"/>
      <c r="KD52" s="49"/>
      <c r="KE52" s="49"/>
      <c r="KF52" s="49"/>
      <c r="KG52" s="49"/>
      <c r="KH52" s="49"/>
      <c r="KI52" s="49"/>
      <c r="KJ52" s="49"/>
      <c r="KK52" s="49"/>
      <c r="KL52" s="49"/>
      <c r="KM52" s="49"/>
      <c r="KN52" s="49"/>
      <c r="KO52" s="49"/>
      <c r="KP52" s="49"/>
      <c r="KQ52" s="49"/>
      <c r="KR52" s="49"/>
      <c r="KS52" s="49"/>
      <c r="KT52" s="49"/>
      <c r="KU52" s="49"/>
      <c r="KV52" s="49"/>
      <c r="KW52" s="49"/>
      <c r="KX52" s="49"/>
      <c r="KY52" s="49"/>
      <c r="KZ52" s="49"/>
      <c r="LA52" s="49"/>
      <c r="LB52" s="49"/>
      <c r="LC52" s="49"/>
      <c r="LD52" s="49"/>
      <c r="LE52" s="49"/>
      <c r="LF52" s="49"/>
      <c r="LG52" s="49"/>
      <c r="LH52" s="49"/>
      <c r="LI52" s="49"/>
      <c r="LJ52" s="49"/>
      <c r="LK52" s="49"/>
      <c r="LL52" s="49"/>
      <c r="LM52" s="49"/>
      <c r="LN52" s="49"/>
      <c r="LO52" s="49"/>
      <c r="LP52" s="49"/>
      <c r="LQ52" s="49"/>
      <c r="LR52" s="49"/>
      <c r="LS52" s="49"/>
      <c r="LT52" s="49"/>
      <c r="LU52" s="49"/>
      <c r="LV52" s="49"/>
      <c r="LW52" s="49"/>
      <c r="LX52" s="49"/>
      <c r="LY52" s="49"/>
      <c r="LZ52" s="49"/>
      <c r="MA52" s="49"/>
      <c r="MB52" s="49"/>
      <c r="MC52" s="49"/>
      <c r="MD52" s="49"/>
      <c r="ME52" s="49"/>
      <c r="MF52" s="49"/>
      <c r="MG52" s="49"/>
      <c r="MH52" s="49"/>
      <c r="MI52" s="49"/>
      <c r="MJ52" s="49"/>
      <c r="MK52" s="49"/>
      <c r="ML52" s="49"/>
      <c r="MM52" s="49"/>
      <c r="MN52" s="49"/>
      <c r="MO52" s="49"/>
      <c r="MP52" s="49"/>
      <c r="MQ52" s="49"/>
      <c r="MR52" s="49"/>
      <c r="MS52" s="49"/>
      <c r="MT52" s="49"/>
      <c r="MU52" s="49"/>
      <c r="MV52" s="49"/>
      <c r="MW52" s="49"/>
      <c r="MX52" s="49"/>
      <c r="MY52" s="49"/>
      <c r="MZ52" s="49"/>
      <c r="NA52" s="49"/>
      <c r="NB52" s="49"/>
      <c r="NC52" s="49"/>
      <c r="ND52" s="49"/>
      <c r="NE52" s="49"/>
      <c r="NF52" s="49"/>
      <c r="NG52" s="49"/>
      <c r="NH52" s="49"/>
      <c r="NI52" s="49"/>
      <c r="NJ52" s="49"/>
      <c r="NK52" s="49"/>
      <c r="NL52" s="49"/>
      <c r="NM52" s="49"/>
      <c r="NN52" s="49"/>
      <c r="NO52" s="49"/>
      <c r="NP52" s="49"/>
      <c r="NQ52" s="49"/>
      <c r="NR52" s="49"/>
      <c r="NS52" s="49"/>
      <c r="NT52" s="49"/>
      <c r="NU52" s="49"/>
      <c r="NV52" s="49"/>
      <c r="NW52" s="49"/>
      <c r="NX52" s="53"/>
      <c r="NY52" s="53"/>
      <c r="NZ52" s="53"/>
      <c r="OA52" s="53"/>
      <c r="OB52" s="53"/>
      <c r="OC52" s="53"/>
      <c r="OD52" s="53"/>
      <c r="OE52" s="53"/>
      <c r="OF52" s="53"/>
      <c r="OG52" s="53"/>
      <c r="OH52" s="53"/>
      <c r="OI52" s="53"/>
      <c r="OJ52" s="53"/>
      <c r="OK52" s="53"/>
      <c r="OL52" s="53"/>
      <c r="OM52" s="53"/>
      <c r="ON52" s="53"/>
      <c r="OO52" s="53"/>
      <c r="OP52" s="53"/>
      <c r="OQ52" s="53"/>
      <c r="OR52" s="53"/>
      <c r="OS52" s="53"/>
      <c r="OT52" s="53"/>
      <c r="OU52" s="53"/>
      <c r="OV52" s="53"/>
      <c r="OW52" s="53"/>
      <c r="OX52" s="53"/>
      <c r="OY52" s="53"/>
      <c r="OZ52" s="53"/>
      <c r="PA52" s="53"/>
      <c r="PB52" s="53"/>
      <c r="PC52" s="53"/>
      <c r="PD52" s="53"/>
      <c r="PE52" s="53"/>
      <c r="PF52" s="53"/>
      <c r="PG52" s="53"/>
      <c r="PH52" s="53"/>
      <c r="PI52" s="53"/>
      <c r="PJ52" s="53"/>
      <c r="PK52" s="53"/>
      <c r="PL52" s="53"/>
      <c r="PM52" s="53"/>
      <c r="PN52" s="53"/>
      <c r="PO52" s="53"/>
      <c r="PP52" s="53"/>
      <c r="PQ52" s="53"/>
      <c r="PR52" s="53"/>
      <c r="PS52" s="53"/>
      <c r="PT52" s="53"/>
      <c r="PU52" s="53"/>
      <c r="PV52" s="53"/>
      <c r="PW52" s="53"/>
      <c r="PX52" s="53"/>
      <c r="PY52" s="53"/>
      <c r="PZ52" s="53"/>
      <c r="QA52" s="53"/>
      <c r="QB52" s="53"/>
      <c r="QC52" s="53"/>
      <c r="QD52" s="53"/>
      <c r="QE52" s="53"/>
      <c r="QF52" s="53"/>
      <c r="QG52" s="53"/>
      <c r="QH52" s="53"/>
      <c r="QI52" s="53"/>
      <c r="QJ52" s="53"/>
      <c r="QK52" s="53"/>
      <c r="QL52" s="53"/>
      <c r="QM52" s="53"/>
      <c r="QN52" s="53"/>
      <c r="QO52" s="53"/>
      <c r="QP52" s="53"/>
      <c r="QQ52" s="53"/>
      <c r="QR52" s="53"/>
      <c r="QS52" s="53"/>
      <c r="QT52" s="53"/>
      <c r="QU52" s="53"/>
      <c r="QV52" s="53"/>
      <c r="QW52" s="53"/>
      <c r="QX52" s="53"/>
      <c r="QY52" s="53"/>
      <c r="QZ52" s="53"/>
      <c r="RA52" s="53"/>
      <c r="RB52" s="53"/>
      <c r="RC52" s="53"/>
      <c r="RD52" s="53"/>
      <c r="RE52" s="53"/>
      <c r="RF52" s="53"/>
      <c r="RG52" s="53"/>
      <c r="RH52" s="53"/>
      <c r="RI52" s="53"/>
      <c r="RJ52" s="53"/>
      <c r="RK52" s="53"/>
      <c r="RL52" s="53"/>
      <c r="RM52" s="53"/>
      <c r="RN52" s="53"/>
      <c r="RO52" s="53"/>
      <c r="RP52" s="53"/>
      <c r="RQ52" s="53"/>
      <c r="RR52" s="53"/>
      <c r="RS52" s="53"/>
      <c r="RT52" s="53"/>
      <c r="RU52" s="53"/>
      <c r="RV52" s="53"/>
      <c r="RW52" s="53"/>
      <c r="RX52" s="53"/>
      <c r="RY52" s="53"/>
      <c r="RZ52" s="53"/>
      <c r="SA52" s="53"/>
      <c r="SB52" s="53"/>
      <c r="SC52" s="53"/>
      <c r="SD52" s="53"/>
      <c r="SE52" s="53"/>
      <c r="SF52" s="53"/>
      <c r="SG52" s="53"/>
      <c r="SH52" s="53"/>
      <c r="SI52" s="53"/>
      <c r="SJ52" s="53"/>
      <c r="SK52" s="53"/>
      <c r="SL52" s="53"/>
      <c r="SM52" s="53"/>
      <c r="SN52" s="53"/>
      <c r="SO52" s="53"/>
      <c r="SP52" s="53"/>
      <c r="SQ52" s="53"/>
      <c r="SR52" s="53"/>
      <c r="SS52" s="53"/>
      <c r="ST52" s="53"/>
      <c r="SU52" s="53"/>
      <c r="SV52" s="53"/>
      <c r="SW52" s="53"/>
      <c r="SX52" s="53"/>
      <c r="SY52" s="53"/>
      <c r="SZ52" s="53"/>
      <c r="TA52" s="53"/>
      <c r="TB52" s="53"/>
      <c r="TC52" s="53"/>
      <c r="TD52" s="53"/>
      <c r="TE52" s="53"/>
      <c r="TF52" s="53"/>
      <c r="TG52" s="53"/>
      <c r="TH52" s="53"/>
      <c r="TI52" s="53"/>
      <c r="TJ52" s="53"/>
      <c r="TK52" s="53"/>
    </row>
    <row r="53" spans="1:531" s="52" customFormat="1" ht="30">
      <c r="A53" s="202"/>
      <c r="B53" s="35" t="s">
        <v>59</v>
      </c>
      <c r="C53" s="9">
        <f>10*C$10</f>
        <v>0</v>
      </c>
      <c r="D53" s="9">
        <f t="shared" ref="D53:N53" si="21">10*D$10</f>
        <v>0</v>
      </c>
      <c r="E53" s="9">
        <f t="shared" si="21"/>
        <v>0</v>
      </c>
      <c r="F53" s="9">
        <f t="shared" si="21"/>
        <v>0</v>
      </c>
      <c r="G53" s="9">
        <f t="shared" si="21"/>
        <v>0</v>
      </c>
      <c r="H53" s="9">
        <f t="shared" si="21"/>
        <v>0</v>
      </c>
      <c r="I53" s="9">
        <f t="shared" si="21"/>
        <v>0</v>
      </c>
      <c r="J53" s="9">
        <f t="shared" si="21"/>
        <v>0</v>
      </c>
      <c r="K53" s="9">
        <f t="shared" si="21"/>
        <v>0</v>
      </c>
      <c r="L53" s="9">
        <f t="shared" si="21"/>
        <v>0</v>
      </c>
      <c r="M53" s="9">
        <f t="shared" si="21"/>
        <v>0</v>
      </c>
      <c r="N53" s="9">
        <f t="shared" si="21"/>
        <v>0</v>
      </c>
      <c r="O53" s="27">
        <f t="shared" si="1"/>
        <v>0</v>
      </c>
      <c r="P53" s="3" t="s">
        <v>27</v>
      </c>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c r="IB53" s="49"/>
      <c r="IC53" s="49"/>
      <c r="ID53" s="49"/>
      <c r="IE53" s="49"/>
      <c r="IF53" s="49"/>
      <c r="IG53" s="49"/>
      <c r="IH53" s="49"/>
      <c r="II53" s="49"/>
      <c r="IJ53" s="49"/>
      <c r="IK53" s="49"/>
      <c r="IL53" s="49"/>
      <c r="IM53" s="49"/>
      <c r="IN53" s="49"/>
      <c r="IO53" s="49"/>
      <c r="IP53" s="49"/>
      <c r="IQ53" s="49"/>
      <c r="IR53" s="49"/>
      <c r="IS53" s="49"/>
      <c r="IT53" s="49"/>
      <c r="IU53" s="49"/>
      <c r="IV53" s="49"/>
      <c r="IW53" s="49"/>
      <c r="IX53" s="49"/>
      <c r="IY53" s="49"/>
      <c r="IZ53" s="49"/>
      <c r="JA53" s="49"/>
      <c r="JB53" s="49"/>
      <c r="JC53" s="49"/>
      <c r="JD53" s="49"/>
      <c r="JE53" s="49"/>
      <c r="JF53" s="49"/>
      <c r="JG53" s="49"/>
      <c r="JH53" s="49"/>
      <c r="JI53" s="49"/>
      <c r="JJ53" s="49"/>
      <c r="JK53" s="49"/>
      <c r="JL53" s="49"/>
      <c r="JM53" s="49"/>
      <c r="JN53" s="49"/>
      <c r="JO53" s="49"/>
      <c r="JP53" s="49"/>
      <c r="JQ53" s="49"/>
      <c r="JR53" s="49"/>
      <c r="JS53" s="49"/>
      <c r="JT53" s="49"/>
      <c r="JU53" s="49"/>
      <c r="JV53" s="49"/>
      <c r="JW53" s="49"/>
      <c r="JX53" s="49"/>
      <c r="JY53" s="49"/>
      <c r="JZ53" s="49"/>
      <c r="KA53" s="49"/>
      <c r="KB53" s="49"/>
      <c r="KC53" s="49"/>
      <c r="KD53" s="49"/>
      <c r="KE53" s="49"/>
      <c r="KF53" s="49"/>
      <c r="KG53" s="49"/>
      <c r="KH53" s="49"/>
      <c r="KI53" s="49"/>
      <c r="KJ53" s="49"/>
      <c r="KK53" s="49"/>
      <c r="KL53" s="49"/>
      <c r="KM53" s="49"/>
      <c r="KN53" s="49"/>
      <c r="KO53" s="49"/>
      <c r="KP53" s="49"/>
      <c r="KQ53" s="49"/>
      <c r="KR53" s="49"/>
      <c r="KS53" s="49"/>
      <c r="KT53" s="49"/>
      <c r="KU53" s="49"/>
      <c r="KV53" s="49"/>
      <c r="KW53" s="49"/>
      <c r="KX53" s="49"/>
      <c r="KY53" s="49"/>
      <c r="KZ53" s="49"/>
      <c r="LA53" s="49"/>
      <c r="LB53" s="49"/>
      <c r="LC53" s="49"/>
      <c r="LD53" s="49"/>
      <c r="LE53" s="49"/>
      <c r="LF53" s="49"/>
      <c r="LG53" s="49"/>
      <c r="LH53" s="49"/>
      <c r="LI53" s="49"/>
      <c r="LJ53" s="49"/>
      <c r="LK53" s="49"/>
      <c r="LL53" s="49"/>
      <c r="LM53" s="49"/>
      <c r="LN53" s="49"/>
      <c r="LO53" s="49"/>
      <c r="LP53" s="49"/>
      <c r="LQ53" s="49"/>
      <c r="LR53" s="49"/>
      <c r="LS53" s="49"/>
      <c r="LT53" s="49"/>
      <c r="LU53" s="49"/>
      <c r="LV53" s="49"/>
      <c r="LW53" s="49"/>
      <c r="LX53" s="49"/>
      <c r="LY53" s="49"/>
      <c r="LZ53" s="49"/>
      <c r="MA53" s="49"/>
      <c r="MB53" s="49"/>
      <c r="MC53" s="49"/>
      <c r="MD53" s="49"/>
      <c r="ME53" s="49"/>
      <c r="MF53" s="49"/>
      <c r="MG53" s="49"/>
      <c r="MH53" s="49"/>
      <c r="MI53" s="49"/>
      <c r="MJ53" s="49"/>
      <c r="MK53" s="49"/>
      <c r="ML53" s="49"/>
      <c r="MM53" s="49"/>
      <c r="MN53" s="49"/>
      <c r="MO53" s="49"/>
      <c r="MP53" s="49"/>
      <c r="MQ53" s="49"/>
      <c r="MR53" s="49"/>
      <c r="MS53" s="49"/>
      <c r="MT53" s="49"/>
      <c r="MU53" s="49"/>
      <c r="MV53" s="49"/>
      <c r="MW53" s="49"/>
      <c r="MX53" s="49"/>
      <c r="MY53" s="49"/>
      <c r="MZ53" s="49"/>
      <c r="NA53" s="49"/>
      <c r="NB53" s="49"/>
      <c r="NC53" s="49"/>
      <c r="ND53" s="49"/>
      <c r="NE53" s="49"/>
      <c r="NF53" s="49"/>
      <c r="NG53" s="49"/>
      <c r="NH53" s="49"/>
      <c r="NI53" s="49"/>
      <c r="NJ53" s="49"/>
      <c r="NK53" s="49"/>
      <c r="NL53" s="49"/>
      <c r="NM53" s="49"/>
      <c r="NN53" s="49"/>
      <c r="NO53" s="49"/>
      <c r="NP53" s="49"/>
      <c r="NQ53" s="49"/>
      <c r="NR53" s="49"/>
      <c r="NS53" s="49"/>
      <c r="NT53" s="49"/>
      <c r="NU53" s="49"/>
      <c r="NV53" s="49"/>
      <c r="NW53" s="49"/>
      <c r="NX53" s="49"/>
      <c r="NY53" s="49"/>
      <c r="NZ53" s="49"/>
      <c r="OA53" s="49"/>
      <c r="OB53" s="49"/>
      <c r="OC53" s="49"/>
      <c r="OD53" s="49"/>
      <c r="OE53" s="49"/>
      <c r="OF53" s="49"/>
      <c r="OG53" s="49"/>
      <c r="OH53" s="49"/>
      <c r="OI53" s="49"/>
      <c r="OJ53" s="49"/>
      <c r="OK53" s="49"/>
      <c r="OL53" s="49"/>
      <c r="OM53" s="49"/>
      <c r="ON53" s="49"/>
      <c r="OO53" s="49"/>
      <c r="OP53" s="49"/>
      <c r="OQ53" s="49"/>
      <c r="OR53" s="49"/>
      <c r="OS53" s="49"/>
      <c r="OT53" s="49"/>
      <c r="OU53" s="49"/>
      <c r="OV53" s="49"/>
      <c r="OW53" s="49"/>
      <c r="OX53" s="49"/>
      <c r="OY53" s="49"/>
      <c r="OZ53" s="49"/>
      <c r="PA53" s="49"/>
      <c r="PB53" s="49"/>
      <c r="PC53" s="49"/>
      <c r="PD53" s="49"/>
      <c r="PE53" s="49"/>
      <c r="PF53" s="49"/>
      <c r="PG53" s="49"/>
      <c r="PH53" s="49"/>
      <c r="PI53" s="49"/>
      <c r="PJ53" s="49"/>
      <c r="PK53" s="49"/>
      <c r="PL53" s="49"/>
      <c r="PM53" s="49"/>
      <c r="PN53" s="49"/>
      <c r="PO53" s="49"/>
      <c r="PP53" s="49"/>
      <c r="PQ53" s="49"/>
      <c r="PR53" s="49"/>
      <c r="PS53" s="49"/>
      <c r="PT53" s="49"/>
      <c r="PU53" s="49"/>
      <c r="PV53" s="49"/>
      <c r="PW53" s="49"/>
      <c r="PX53" s="49"/>
      <c r="PY53" s="49"/>
      <c r="PZ53" s="49"/>
      <c r="QA53" s="49"/>
      <c r="QB53" s="49"/>
      <c r="QC53" s="49"/>
      <c r="QD53" s="49"/>
      <c r="QE53" s="49"/>
      <c r="QF53" s="49"/>
      <c r="QG53" s="49"/>
      <c r="QH53" s="49"/>
      <c r="QI53" s="49"/>
      <c r="QJ53" s="49"/>
      <c r="QK53" s="49"/>
      <c r="QL53" s="49"/>
      <c r="QM53" s="49"/>
      <c r="QN53" s="49"/>
      <c r="QO53" s="49"/>
      <c r="QP53" s="49"/>
      <c r="QQ53" s="49"/>
      <c r="QR53" s="49"/>
      <c r="QS53" s="49"/>
      <c r="QT53" s="49"/>
      <c r="QU53" s="49"/>
      <c r="QV53" s="49"/>
      <c r="QW53" s="49"/>
      <c r="QX53" s="49"/>
      <c r="QY53" s="49"/>
      <c r="QZ53" s="49"/>
      <c r="RA53" s="49"/>
      <c r="RB53" s="49"/>
      <c r="RC53" s="49"/>
      <c r="RD53" s="49"/>
      <c r="RE53" s="49"/>
      <c r="RF53" s="49"/>
      <c r="RG53" s="49"/>
      <c r="RH53" s="49"/>
      <c r="RI53" s="49"/>
      <c r="RJ53" s="49"/>
      <c r="RK53" s="49"/>
      <c r="RL53" s="49"/>
      <c r="RM53" s="49"/>
      <c r="RN53" s="49"/>
      <c r="RO53" s="49"/>
      <c r="RP53" s="49"/>
      <c r="RQ53" s="49"/>
      <c r="RR53" s="49"/>
      <c r="RS53" s="49"/>
      <c r="RT53" s="49"/>
      <c r="RU53" s="49"/>
      <c r="RV53" s="49"/>
      <c r="RW53" s="49"/>
      <c r="RX53" s="49"/>
      <c r="RY53" s="49"/>
      <c r="RZ53" s="49"/>
      <c r="SA53" s="49"/>
      <c r="SB53" s="49"/>
      <c r="SC53" s="49"/>
      <c r="SD53" s="49"/>
      <c r="SE53" s="49"/>
      <c r="SF53" s="49"/>
      <c r="SG53" s="49"/>
      <c r="SH53" s="49"/>
      <c r="SI53" s="49"/>
      <c r="SJ53" s="49"/>
      <c r="SK53" s="49"/>
      <c r="SL53" s="49"/>
      <c r="SM53" s="49"/>
      <c r="SN53" s="49"/>
      <c r="SO53" s="49"/>
      <c r="SP53" s="49"/>
      <c r="SQ53" s="49"/>
      <c r="SR53" s="49"/>
      <c r="SS53" s="49"/>
      <c r="ST53" s="49"/>
      <c r="SU53" s="49"/>
      <c r="SV53" s="49"/>
      <c r="SW53" s="49"/>
      <c r="SX53" s="49"/>
      <c r="SY53" s="49"/>
      <c r="SZ53" s="49"/>
      <c r="TA53" s="49"/>
      <c r="TB53" s="49"/>
      <c r="TC53" s="49"/>
      <c r="TD53" s="49"/>
      <c r="TE53" s="49"/>
      <c r="TF53" s="49"/>
      <c r="TG53" s="49"/>
      <c r="TH53" s="49"/>
      <c r="TI53" s="49"/>
      <c r="TJ53" s="49"/>
      <c r="TK53" s="49"/>
    </row>
    <row r="54" spans="1:531" s="52" customFormat="1" ht="93" customHeight="1" thickBot="1">
      <c r="A54" s="203"/>
      <c r="B54" s="3" t="s">
        <v>39</v>
      </c>
      <c r="C54" s="9">
        <f t="shared" ref="C54:N54" si="22">IF(C53&gt;C$14,1,0)</f>
        <v>0</v>
      </c>
      <c r="D54" s="9">
        <f t="shared" si="22"/>
        <v>0</v>
      </c>
      <c r="E54" s="9">
        <f t="shared" si="22"/>
        <v>0</v>
      </c>
      <c r="F54" s="9">
        <f t="shared" si="22"/>
        <v>0</v>
      </c>
      <c r="G54" s="9">
        <f t="shared" si="22"/>
        <v>0</v>
      </c>
      <c r="H54" s="9">
        <f t="shared" si="22"/>
        <v>0</v>
      </c>
      <c r="I54" s="9">
        <f t="shared" si="22"/>
        <v>0</v>
      </c>
      <c r="J54" s="9">
        <f t="shared" si="22"/>
        <v>0</v>
      </c>
      <c r="K54" s="9">
        <f t="shared" si="22"/>
        <v>0</v>
      </c>
      <c r="L54" s="9">
        <f t="shared" si="22"/>
        <v>0</v>
      </c>
      <c r="M54" s="9">
        <f t="shared" si="22"/>
        <v>0</v>
      </c>
      <c r="N54" s="9">
        <f t="shared" si="22"/>
        <v>0</v>
      </c>
      <c r="O54" s="15">
        <f t="shared" si="1"/>
        <v>0</v>
      </c>
      <c r="P54" s="14" t="s">
        <v>36</v>
      </c>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c r="IB54" s="49"/>
      <c r="IC54" s="49"/>
      <c r="ID54" s="49"/>
      <c r="IE54" s="49"/>
      <c r="IF54" s="49"/>
      <c r="IG54" s="49"/>
      <c r="IH54" s="49"/>
      <c r="II54" s="49"/>
      <c r="IJ54" s="49"/>
      <c r="IK54" s="49"/>
      <c r="IL54" s="49"/>
      <c r="IM54" s="49"/>
      <c r="IN54" s="49"/>
      <c r="IO54" s="49"/>
      <c r="IP54" s="49"/>
      <c r="IQ54" s="49"/>
      <c r="IR54" s="49"/>
      <c r="IS54" s="49"/>
      <c r="IT54" s="49"/>
      <c r="IU54" s="49"/>
      <c r="IV54" s="49"/>
      <c r="IW54" s="49"/>
      <c r="IX54" s="49"/>
      <c r="IY54" s="49"/>
      <c r="IZ54" s="49"/>
      <c r="JA54" s="49"/>
      <c r="JB54" s="49"/>
      <c r="JC54" s="49"/>
      <c r="JD54" s="49"/>
      <c r="JE54" s="49"/>
      <c r="JF54" s="49"/>
      <c r="JG54" s="49"/>
      <c r="JH54" s="49"/>
      <c r="JI54" s="49"/>
      <c r="JJ54" s="49"/>
      <c r="JK54" s="49"/>
      <c r="JL54" s="49"/>
      <c r="JM54" s="49"/>
      <c r="JN54" s="49"/>
      <c r="JO54" s="49"/>
      <c r="JP54" s="49"/>
      <c r="JQ54" s="49"/>
      <c r="JR54" s="49"/>
      <c r="JS54" s="49"/>
      <c r="JT54" s="49"/>
      <c r="JU54" s="49"/>
      <c r="JV54" s="49"/>
      <c r="JW54" s="49"/>
      <c r="JX54" s="49"/>
      <c r="JY54" s="49"/>
      <c r="JZ54" s="49"/>
      <c r="KA54" s="49"/>
      <c r="KB54" s="49"/>
      <c r="KC54" s="49"/>
      <c r="KD54" s="49"/>
      <c r="KE54" s="49"/>
      <c r="KF54" s="49"/>
      <c r="KG54" s="49"/>
      <c r="KH54" s="49"/>
      <c r="KI54" s="49"/>
      <c r="KJ54" s="49"/>
      <c r="KK54" s="49"/>
      <c r="KL54" s="49"/>
      <c r="KM54" s="49"/>
      <c r="KN54" s="49"/>
      <c r="KO54" s="49"/>
      <c r="KP54" s="49"/>
      <c r="KQ54" s="49"/>
      <c r="KR54" s="49"/>
      <c r="KS54" s="49"/>
      <c r="KT54" s="49"/>
      <c r="KU54" s="49"/>
      <c r="KV54" s="49"/>
      <c r="KW54" s="49"/>
      <c r="KX54" s="49"/>
      <c r="KY54" s="49"/>
      <c r="KZ54" s="49"/>
      <c r="LA54" s="49"/>
      <c r="LB54" s="49"/>
      <c r="LC54" s="49"/>
      <c r="LD54" s="49"/>
      <c r="LE54" s="49"/>
      <c r="LF54" s="49"/>
      <c r="LG54" s="49"/>
      <c r="LH54" s="49"/>
      <c r="LI54" s="49"/>
      <c r="LJ54" s="49"/>
      <c r="LK54" s="49"/>
      <c r="LL54" s="49"/>
      <c r="LM54" s="49"/>
      <c r="LN54" s="49"/>
      <c r="LO54" s="49"/>
      <c r="LP54" s="49"/>
      <c r="LQ54" s="49"/>
      <c r="LR54" s="49"/>
      <c r="LS54" s="49"/>
      <c r="LT54" s="49"/>
      <c r="LU54" s="49"/>
      <c r="LV54" s="49"/>
      <c r="LW54" s="49"/>
      <c r="LX54" s="49"/>
      <c r="LY54" s="49"/>
      <c r="LZ54" s="49"/>
      <c r="MA54" s="49"/>
      <c r="MB54" s="49"/>
      <c r="MC54" s="49"/>
      <c r="MD54" s="49"/>
      <c r="ME54" s="49"/>
      <c r="MF54" s="49"/>
      <c r="MG54" s="49"/>
      <c r="MH54" s="49"/>
      <c r="MI54" s="49"/>
      <c r="MJ54" s="49"/>
      <c r="MK54" s="49"/>
      <c r="ML54" s="49"/>
      <c r="MM54" s="49"/>
      <c r="MN54" s="49"/>
      <c r="MO54" s="49"/>
      <c r="MP54" s="49"/>
      <c r="MQ54" s="49"/>
      <c r="MR54" s="49"/>
      <c r="MS54" s="49"/>
      <c r="MT54" s="49"/>
      <c r="MU54" s="49"/>
      <c r="MV54" s="49"/>
      <c r="MW54" s="49"/>
      <c r="MX54" s="49"/>
      <c r="MY54" s="49"/>
      <c r="MZ54" s="49"/>
      <c r="NA54" s="49"/>
      <c r="NB54" s="49"/>
      <c r="NC54" s="49"/>
      <c r="ND54" s="49"/>
      <c r="NE54" s="49"/>
      <c r="NF54" s="49"/>
      <c r="NG54" s="49"/>
      <c r="NH54" s="49"/>
      <c r="NI54" s="49"/>
      <c r="NJ54" s="49"/>
      <c r="NK54" s="49"/>
      <c r="NL54" s="49"/>
      <c r="NM54" s="49"/>
      <c r="NN54" s="49"/>
      <c r="NO54" s="49"/>
      <c r="NP54" s="49"/>
      <c r="NQ54" s="49"/>
      <c r="NR54" s="49"/>
      <c r="NS54" s="49"/>
      <c r="NT54" s="49"/>
      <c r="NU54" s="49"/>
      <c r="NV54" s="49"/>
      <c r="NW54" s="49"/>
      <c r="NX54" s="49"/>
      <c r="NY54" s="49"/>
      <c r="NZ54" s="49"/>
      <c r="OA54" s="49"/>
      <c r="OB54" s="49"/>
      <c r="OC54" s="49"/>
      <c r="OD54" s="49"/>
      <c r="OE54" s="49"/>
      <c r="OF54" s="49"/>
      <c r="OG54" s="49"/>
      <c r="OH54" s="49"/>
      <c r="OI54" s="49"/>
      <c r="OJ54" s="49"/>
      <c r="OK54" s="49"/>
      <c r="OL54" s="49"/>
      <c r="OM54" s="49"/>
      <c r="ON54" s="49"/>
      <c r="OO54" s="49"/>
      <c r="OP54" s="49"/>
      <c r="OQ54" s="49"/>
      <c r="OR54" s="49"/>
      <c r="OS54" s="49"/>
      <c r="OT54" s="49"/>
      <c r="OU54" s="49"/>
      <c r="OV54" s="49"/>
      <c r="OW54" s="49"/>
      <c r="OX54" s="49"/>
      <c r="OY54" s="49"/>
      <c r="OZ54" s="49"/>
      <c r="PA54" s="49"/>
      <c r="PB54" s="49"/>
      <c r="PC54" s="49"/>
      <c r="PD54" s="49"/>
      <c r="PE54" s="49"/>
      <c r="PF54" s="49"/>
      <c r="PG54" s="49"/>
      <c r="PH54" s="49"/>
      <c r="PI54" s="49"/>
      <c r="PJ54" s="49"/>
      <c r="PK54" s="49"/>
      <c r="PL54" s="49"/>
      <c r="PM54" s="49"/>
      <c r="PN54" s="49"/>
      <c r="PO54" s="49"/>
      <c r="PP54" s="49"/>
      <c r="PQ54" s="49"/>
      <c r="PR54" s="49"/>
      <c r="PS54" s="49"/>
      <c r="PT54" s="49"/>
      <c r="PU54" s="49"/>
      <c r="PV54" s="49"/>
      <c r="PW54" s="49"/>
      <c r="PX54" s="49"/>
      <c r="PY54" s="49"/>
      <c r="PZ54" s="49"/>
      <c r="QA54" s="49"/>
      <c r="QB54" s="49"/>
      <c r="QC54" s="49"/>
      <c r="QD54" s="49"/>
      <c r="QE54" s="49"/>
      <c r="QF54" s="49"/>
      <c r="QG54" s="49"/>
      <c r="QH54" s="49"/>
      <c r="QI54" s="49"/>
      <c r="QJ54" s="49"/>
      <c r="QK54" s="49"/>
      <c r="QL54" s="49"/>
      <c r="QM54" s="49"/>
      <c r="QN54" s="49"/>
      <c r="QO54" s="49"/>
      <c r="QP54" s="49"/>
      <c r="QQ54" s="49"/>
      <c r="QR54" s="49"/>
      <c r="QS54" s="49"/>
      <c r="QT54" s="49"/>
      <c r="QU54" s="49"/>
      <c r="QV54" s="49"/>
      <c r="QW54" s="49"/>
      <c r="QX54" s="49"/>
      <c r="QY54" s="49"/>
      <c r="QZ54" s="49"/>
      <c r="RA54" s="49"/>
      <c r="RB54" s="49"/>
      <c r="RC54" s="49"/>
      <c r="RD54" s="49"/>
      <c r="RE54" s="49"/>
      <c r="RF54" s="49"/>
      <c r="RG54" s="49"/>
      <c r="RH54" s="49"/>
      <c r="RI54" s="49"/>
      <c r="RJ54" s="49"/>
      <c r="RK54" s="49"/>
      <c r="RL54" s="49"/>
      <c r="RM54" s="49"/>
      <c r="RN54" s="49"/>
      <c r="RO54" s="49"/>
      <c r="RP54" s="49"/>
      <c r="RQ54" s="49"/>
      <c r="RR54" s="49"/>
      <c r="RS54" s="49"/>
      <c r="RT54" s="49"/>
      <c r="RU54" s="49"/>
      <c r="RV54" s="49"/>
      <c r="RW54" s="49"/>
      <c r="RX54" s="49"/>
      <c r="RY54" s="49"/>
      <c r="RZ54" s="49"/>
      <c r="SA54" s="49"/>
      <c r="SB54" s="49"/>
      <c r="SC54" s="49"/>
      <c r="SD54" s="49"/>
      <c r="SE54" s="49"/>
      <c r="SF54" s="49"/>
      <c r="SG54" s="49"/>
      <c r="SH54" s="49"/>
      <c r="SI54" s="49"/>
      <c r="SJ54" s="49"/>
      <c r="SK54" s="49"/>
      <c r="SL54" s="49"/>
      <c r="SM54" s="49"/>
      <c r="SN54" s="49"/>
      <c r="SO54" s="49"/>
      <c r="SP54" s="49"/>
      <c r="SQ54" s="49"/>
      <c r="SR54" s="49"/>
      <c r="SS54" s="49"/>
      <c r="ST54" s="49"/>
      <c r="SU54" s="49"/>
      <c r="SV54" s="49"/>
      <c r="SW54" s="49"/>
      <c r="SX54" s="49"/>
      <c r="SY54" s="49"/>
      <c r="SZ54" s="49"/>
      <c r="TA54" s="49"/>
      <c r="TB54" s="49"/>
      <c r="TC54" s="49"/>
      <c r="TD54" s="49"/>
      <c r="TE54" s="49"/>
      <c r="TF54" s="49"/>
      <c r="TG54" s="49"/>
      <c r="TH54" s="49"/>
      <c r="TI54" s="49"/>
      <c r="TJ54" s="49"/>
      <c r="TK54" s="49"/>
    </row>
    <row r="55" spans="1:531">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row>
    <row r="56" spans="1:531">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row>
    <row r="57" spans="1:531">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row>
    <row r="58" spans="1:531">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row>
    <row r="59" spans="1:531">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row>
    <row r="60" spans="1:531">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row>
    <row r="61" spans="1:531">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row>
    <row r="62" spans="1:531">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row>
    <row r="63" spans="1:531">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row>
    <row r="64" spans="1:531" s="49" customFormat="1">
      <c r="A64" s="2"/>
      <c r="B64" s="26"/>
      <c r="C64" s="1"/>
      <c r="D64" s="1"/>
      <c r="E64" s="1"/>
      <c r="F64" s="1"/>
      <c r="G64" s="1"/>
      <c r="H64" s="1"/>
      <c r="I64" s="1"/>
      <c r="J64" s="1"/>
      <c r="K64" s="1"/>
      <c r="L64" s="1"/>
      <c r="M64" s="1"/>
      <c r="N64" s="1"/>
      <c r="O64" s="5"/>
      <c r="P64" s="3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row>
  </sheetData>
  <mergeCells count="15">
    <mergeCell ref="U18:AD18"/>
    <mergeCell ref="A39:A42"/>
    <mergeCell ref="A43:A46"/>
    <mergeCell ref="A47:A50"/>
    <mergeCell ref="A51:A54"/>
    <mergeCell ref="P2:T2"/>
    <mergeCell ref="A2:L2"/>
    <mergeCell ref="A18:O18"/>
    <mergeCell ref="A5:O5"/>
    <mergeCell ref="A35:A38"/>
    <mergeCell ref="A3:O3"/>
    <mergeCell ref="A19:A22"/>
    <mergeCell ref="A23:A26"/>
    <mergeCell ref="A27:A30"/>
    <mergeCell ref="A31:A34"/>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K64"/>
  <sheetViews>
    <sheetView topLeftCell="Q21" zoomScale="75" zoomScaleNormal="75" zoomScalePageLayoutView="75" workbookViewId="0">
      <selection activeCell="A17" sqref="A17"/>
    </sheetView>
  </sheetViews>
  <sheetFormatPr baseColWidth="10" defaultColWidth="10.83203125" defaultRowHeight="15" x14ac:dyDescent="0"/>
  <cols>
    <col min="1" max="1" width="39.1640625" style="2" customWidth="1"/>
    <col min="2" max="2" width="25" style="26" customWidth="1"/>
    <col min="3" max="3" width="9.5" style="1" customWidth="1"/>
    <col min="4" max="4" width="10.1640625" style="1" customWidth="1"/>
    <col min="5" max="5" width="7.6640625" style="1" customWidth="1"/>
    <col min="6" max="6" width="7.83203125" style="1" customWidth="1"/>
    <col min="7" max="7" width="9.5" style="1" customWidth="1"/>
    <col min="8" max="8" width="9.83203125" style="1" customWidth="1"/>
    <col min="9" max="9" width="9.6640625" style="1" customWidth="1"/>
    <col min="10" max="10" width="9.83203125" style="1" customWidth="1"/>
    <col min="11" max="11" width="9.1640625" style="1" customWidth="1"/>
    <col min="12" max="12" width="10.5" style="1" customWidth="1"/>
    <col min="13" max="13" width="11" style="1" customWidth="1"/>
    <col min="14" max="14" width="9" style="1" customWidth="1"/>
    <col min="15" max="15" width="10.1640625" style="5" customWidth="1"/>
    <col min="16" max="16" width="42.83203125" style="30" customWidth="1"/>
    <col min="17" max="20" width="25" style="5" customWidth="1"/>
    <col min="21" max="21" width="30.33203125" style="5" customWidth="1"/>
    <col min="22" max="22" width="7.6640625" style="5" customWidth="1"/>
    <col min="23" max="23" width="7.5" style="11" customWidth="1"/>
    <col min="24" max="24" width="7" style="11" customWidth="1"/>
    <col min="25" max="25" width="7.1640625" style="11" customWidth="1"/>
    <col min="26" max="26" width="7" style="11" customWidth="1"/>
    <col min="27" max="27" width="7.83203125" style="11" customWidth="1"/>
    <col min="28" max="28" width="7.5" style="11" customWidth="1"/>
    <col min="29" max="29" width="6.83203125" style="49" customWidth="1"/>
    <col min="30" max="30" width="5" style="49" customWidth="1"/>
    <col min="31" max="531" width="10.83203125" style="49"/>
    <col min="532" max="16384" width="10.83203125" style="50"/>
  </cols>
  <sheetData>
    <row r="1" spans="1:531" ht="23.25">
      <c r="A1" s="32" t="s">
        <v>1</v>
      </c>
      <c r="B1" s="25"/>
      <c r="C1" s="6"/>
      <c r="D1" s="6"/>
      <c r="E1" s="6"/>
      <c r="F1" s="6"/>
      <c r="G1" s="6"/>
      <c r="H1" s="6"/>
      <c r="I1" s="6"/>
      <c r="J1" s="6"/>
      <c r="K1" s="6"/>
      <c r="L1" s="6"/>
      <c r="M1" s="6"/>
      <c r="N1" s="6"/>
      <c r="O1" s="13"/>
      <c r="P1" s="28"/>
      <c r="T1" s="11"/>
      <c r="U1" s="11"/>
      <c r="V1" s="11"/>
    </row>
    <row r="2" spans="1:531" ht="23.25">
      <c r="A2" s="7" t="s">
        <v>69</v>
      </c>
      <c r="B2" s="3"/>
      <c r="C2" s="17"/>
      <c r="D2" s="18"/>
      <c r="E2" s="18"/>
      <c r="F2" s="18"/>
      <c r="G2" s="18"/>
      <c r="H2" s="9"/>
      <c r="I2" s="9"/>
      <c r="J2" s="9"/>
      <c r="K2" s="9"/>
      <c r="L2" s="9"/>
      <c r="M2" s="9"/>
      <c r="N2" s="9"/>
      <c r="O2" s="9"/>
      <c r="P2" s="29"/>
      <c r="T2" s="11"/>
      <c r="U2" s="11"/>
      <c r="V2" s="11"/>
    </row>
    <row r="3" spans="1:531">
      <c r="A3" s="9"/>
      <c r="B3" s="3"/>
      <c r="C3" s="19"/>
      <c r="D3" s="20"/>
      <c r="E3" s="20"/>
      <c r="F3" s="20"/>
      <c r="G3" s="20"/>
      <c r="H3" s="9"/>
      <c r="I3" s="9"/>
      <c r="J3" s="9"/>
      <c r="K3" s="9"/>
      <c r="L3" s="9"/>
      <c r="M3" s="9"/>
      <c r="N3" s="9"/>
      <c r="O3" s="9"/>
      <c r="P3" s="29"/>
      <c r="T3" s="11"/>
      <c r="U3" s="11"/>
      <c r="V3" s="11"/>
    </row>
    <row r="5" spans="1:531" ht="21" customHeight="1">
      <c r="B5" s="213" t="s">
        <v>37</v>
      </c>
      <c r="C5" s="213"/>
      <c r="D5" s="213"/>
      <c r="E5" s="213"/>
      <c r="F5" s="213"/>
      <c r="G5" s="213"/>
      <c r="H5" s="213"/>
      <c r="I5" s="213"/>
      <c r="J5" s="213"/>
      <c r="K5" s="213"/>
      <c r="L5" s="213"/>
      <c r="M5" s="213"/>
      <c r="N5" s="213"/>
    </row>
    <row r="6" spans="1:531" s="51" customFormat="1" ht="15.75">
      <c r="A6" s="3"/>
      <c r="B6" s="35"/>
      <c r="C6" s="21" t="s">
        <v>7</v>
      </c>
      <c r="D6" s="22" t="s">
        <v>8</v>
      </c>
      <c r="E6" s="22" t="s">
        <v>9</v>
      </c>
      <c r="F6" s="22" t="s">
        <v>10</v>
      </c>
      <c r="G6" s="22" t="s">
        <v>11</v>
      </c>
      <c r="H6" s="36" t="s">
        <v>12</v>
      </c>
      <c r="I6" s="36" t="s">
        <v>13</v>
      </c>
      <c r="J6" s="36" t="s">
        <v>14</v>
      </c>
      <c r="K6" s="36" t="s">
        <v>15</v>
      </c>
      <c r="L6" s="36" t="s">
        <v>16</v>
      </c>
      <c r="M6" s="36" t="s">
        <v>17</v>
      </c>
      <c r="N6" s="36" t="s">
        <v>18</v>
      </c>
      <c r="O6" s="10" t="s">
        <v>0</v>
      </c>
      <c r="P6" s="30"/>
      <c r="Q6" s="5"/>
      <c r="R6" s="4"/>
      <c r="S6" s="5"/>
      <c r="T6" s="5"/>
      <c r="U6" s="5"/>
      <c r="V6" s="11"/>
      <c r="W6" s="11"/>
      <c r="X6" s="11"/>
      <c r="Y6" s="11"/>
      <c r="Z6" s="11"/>
      <c r="AA6" s="11"/>
      <c r="AB6" s="11"/>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c r="IW6" s="49"/>
      <c r="IX6" s="49"/>
      <c r="IY6" s="49"/>
      <c r="IZ6" s="49"/>
      <c r="JA6" s="49"/>
      <c r="JB6" s="49"/>
      <c r="JC6" s="49"/>
      <c r="JD6" s="49"/>
      <c r="JE6" s="49"/>
      <c r="JF6" s="49"/>
      <c r="JG6" s="49"/>
      <c r="JH6" s="49"/>
      <c r="JI6" s="49"/>
      <c r="JJ6" s="49"/>
      <c r="JK6" s="49"/>
      <c r="JL6" s="49"/>
      <c r="JM6" s="49"/>
      <c r="JN6" s="49"/>
      <c r="JO6" s="49"/>
      <c r="JP6" s="49"/>
      <c r="JQ6" s="49"/>
      <c r="JR6" s="49"/>
      <c r="JS6" s="49"/>
      <c r="JT6" s="49"/>
      <c r="JU6" s="49"/>
      <c r="JV6" s="49"/>
      <c r="JW6" s="49"/>
      <c r="JX6" s="49"/>
      <c r="JY6" s="49"/>
      <c r="JZ6" s="49"/>
      <c r="KA6" s="49"/>
      <c r="KB6" s="49"/>
      <c r="KC6" s="49"/>
      <c r="KD6" s="49"/>
      <c r="KE6" s="49"/>
      <c r="KF6" s="49"/>
      <c r="KG6" s="49"/>
      <c r="KH6" s="49"/>
      <c r="KI6" s="49"/>
      <c r="KJ6" s="49"/>
      <c r="KK6" s="49"/>
      <c r="KL6" s="49"/>
      <c r="KM6" s="49"/>
      <c r="KN6" s="49"/>
      <c r="KO6" s="49"/>
      <c r="KP6" s="49"/>
      <c r="KQ6" s="49"/>
      <c r="KR6" s="49"/>
      <c r="KS6" s="49"/>
      <c r="KT6" s="49"/>
      <c r="KU6" s="49"/>
      <c r="KV6" s="49"/>
      <c r="KW6" s="49"/>
      <c r="KX6" s="49"/>
      <c r="KY6" s="49"/>
      <c r="KZ6" s="49"/>
      <c r="LA6" s="49"/>
      <c r="LB6" s="49"/>
      <c r="LC6" s="49"/>
      <c r="LD6" s="49"/>
      <c r="LE6" s="49"/>
      <c r="LF6" s="49"/>
      <c r="LG6" s="49"/>
      <c r="LH6" s="49"/>
      <c r="LI6" s="49"/>
      <c r="LJ6" s="49"/>
      <c r="LK6" s="49"/>
      <c r="LL6" s="49"/>
      <c r="LM6" s="49"/>
      <c r="LN6" s="49"/>
      <c r="LO6" s="49"/>
      <c r="LP6" s="49"/>
      <c r="LQ6" s="49"/>
      <c r="LR6" s="49"/>
      <c r="LS6" s="49"/>
      <c r="LT6" s="49"/>
      <c r="LU6" s="49"/>
      <c r="LV6" s="49"/>
      <c r="LW6" s="49"/>
      <c r="LX6" s="49"/>
      <c r="LY6" s="49"/>
      <c r="LZ6" s="49"/>
      <c r="MA6" s="49"/>
      <c r="MB6" s="49"/>
      <c r="MC6" s="49"/>
      <c r="MD6" s="49"/>
      <c r="ME6" s="49"/>
      <c r="MF6" s="49"/>
      <c r="MG6" s="49"/>
      <c r="MH6" s="49"/>
      <c r="MI6" s="49"/>
      <c r="MJ6" s="49"/>
      <c r="MK6" s="49"/>
      <c r="ML6" s="49"/>
      <c r="MM6" s="49"/>
      <c r="MN6" s="49"/>
      <c r="MO6" s="49"/>
      <c r="MP6" s="49"/>
      <c r="MQ6" s="49"/>
      <c r="MR6" s="49"/>
      <c r="MS6" s="49"/>
      <c r="MT6" s="49"/>
      <c r="MU6" s="49"/>
      <c r="MV6" s="49"/>
      <c r="MW6" s="49"/>
      <c r="MX6" s="49"/>
      <c r="MY6" s="49"/>
      <c r="MZ6" s="49"/>
      <c r="NA6" s="49"/>
      <c r="NB6" s="49"/>
      <c r="NC6" s="49"/>
      <c r="ND6" s="49"/>
      <c r="NE6" s="49"/>
      <c r="NF6" s="49"/>
      <c r="NG6" s="49"/>
      <c r="NH6" s="49"/>
      <c r="NI6" s="49"/>
      <c r="NJ6" s="49"/>
      <c r="NK6" s="49"/>
      <c r="NL6" s="49"/>
      <c r="NM6" s="49"/>
      <c r="NN6" s="49"/>
      <c r="NO6" s="49"/>
      <c r="NP6" s="49"/>
      <c r="NQ6" s="49"/>
      <c r="NR6" s="49"/>
      <c r="NS6" s="49"/>
      <c r="NT6" s="49"/>
      <c r="NU6" s="49"/>
      <c r="NV6" s="49"/>
      <c r="NW6" s="49"/>
      <c r="NX6" s="49"/>
      <c r="NY6" s="49"/>
      <c r="NZ6" s="49"/>
      <c r="OA6" s="49"/>
      <c r="OB6" s="49"/>
      <c r="OC6" s="49"/>
      <c r="OD6" s="49"/>
      <c r="OE6" s="49"/>
      <c r="OF6" s="49"/>
      <c r="OG6" s="49"/>
      <c r="OH6" s="49"/>
      <c r="OI6" s="49"/>
      <c r="OJ6" s="49"/>
      <c r="OK6" s="49"/>
      <c r="OL6" s="49"/>
      <c r="OM6" s="49"/>
      <c r="ON6" s="49"/>
      <c r="OO6" s="49"/>
      <c r="OP6" s="49"/>
      <c r="OQ6" s="49"/>
      <c r="OR6" s="49"/>
      <c r="OS6" s="49"/>
      <c r="OT6" s="49"/>
      <c r="OU6" s="49"/>
      <c r="OV6" s="49"/>
      <c r="OW6" s="49"/>
      <c r="OX6" s="49"/>
      <c r="OY6" s="49"/>
      <c r="OZ6" s="49"/>
      <c r="PA6" s="49"/>
      <c r="PB6" s="49"/>
      <c r="PC6" s="49"/>
      <c r="PD6" s="49"/>
      <c r="PE6" s="49"/>
      <c r="PF6" s="49"/>
      <c r="PG6" s="49"/>
      <c r="PH6" s="49"/>
      <c r="PI6" s="49"/>
      <c r="PJ6" s="49"/>
      <c r="PK6" s="49"/>
      <c r="PL6" s="49"/>
      <c r="PM6" s="49"/>
      <c r="PN6" s="49"/>
      <c r="PO6" s="49"/>
      <c r="PP6" s="49"/>
      <c r="PQ6" s="49"/>
      <c r="PR6" s="49"/>
      <c r="PS6" s="49"/>
      <c r="PT6" s="49"/>
      <c r="PU6" s="49"/>
      <c r="PV6" s="49"/>
      <c r="PW6" s="49"/>
      <c r="PX6" s="49"/>
      <c r="PY6" s="49"/>
      <c r="PZ6" s="49"/>
      <c r="QA6" s="49"/>
      <c r="QB6" s="49"/>
      <c r="QC6" s="49"/>
      <c r="QD6" s="49"/>
      <c r="QE6" s="49"/>
      <c r="QF6" s="49"/>
      <c r="QG6" s="49"/>
      <c r="QH6" s="49"/>
      <c r="QI6" s="49"/>
      <c r="QJ6" s="49"/>
      <c r="QK6" s="49"/>
      <c r="QL6" s="49"/>
      <c r="QM6" s="49"/>
      <c r="QN6" s="49"/>
      <c r="QO6" s="49"/>
      <c r="QP6" s="49"/>
      <c r="QQ6" s="49"/>
      <c r="QR6" s="49"/>
      <c r="QS6" s="49"/>
      <c r="QT6" s="49"/>
      <c r="QU6" s="49"/>
      <c r="QV6" s="49"/>
      <c r="QW6" s="49"/>
      <c r="QX6" s="49"/>
      <c r="QY6" s="49"/>
      <c r="QZ6" s="49"/>
      <c r="RA6" s="49"/>
      <c r="RB6" s="49"/>
      <c r="RC6" s="49"/>
      <c r="RD6" s="49"/>
      <c r="RE6" s="49"/>
      <c r="RF6" s="49"/>
      <c r="RG6" s="49"/>
      <c r="RH6" s="49"/>
      <c r="RI6" s="49"/>
      <c r="RJ6" s="49"/>
      <c r="RK6" s="49"/>
      <c r="RL6" s="49"/>
      <c r="RM6" s="49"/>
      <c r="RN6" s="49"/>
      <c r="RO6" s="49"/>
      <c r="RP6" s="49"/>
      <c r="RQ6" s="49"/>
      <c r="RR6" s="49"/>
      <c r="RS6" s="49"/>
      <c r="RT6" s="49"/>
      <c r="RU6" s="49"/>
      <c r="RV6" s="49"/>
      <c r="RW6" s="49"/>
      <c r="RX6" s="49"/>
      <c r="RY6" s="49"/>
      <c r="RZ6" s="49"/>
      <c r="SA6" s="49"/>
      <c r="SB6" s="49"/>
      <c r="SC6" s="49"/>
      <c r="SD6" s="49"/>
      <c r="SE6" s="49"/>
      <c r="SF6" s="49"/>
      <c r="SG6" s="49"/>
      <c r="SH6" s="49"/>
      <c r="SI6" s="49"/>
      <c r="SJ6" s="49"/>
      <c r="SK6" s="49"/>
      <c r="SL6" s="49"/>
      <c r="SM6" s="49"/>
      <c r="SN6" s="49"/>
      <c r="SO6" s="49"/>
      <c r="SP6" s="49"/>
      <c r="SQ6" s="49"/>
      <c r="SR6" s="49"/>
      <c r="SS6" s="49"/>
      <c r="ST6" s="49"/>
      <c r="SU6" s="49"/>
      <c r="SV6" s="49"/>
      <c r="SW6" s="49"/>
      <c r="SX6" s="49"/>
      <c r="SY6" s="49"/>
      <c r="SZ6" s="49"/>
      <c r="TA6" s="49"/>
      <c r="TB6" s="49"/>
      <c r="TC6" s="49"/>
      <c r="TD6" s="49"/>
      <c r="TE6" s="49"/>
      <c r="TF6" s="49"/>
      <c r="TG6" s="49"/>
      <c r="TH6" s="49"/>
      <c r="TI6" s="49"/>
      <c r="TJ6" s="49"/>
      <c r="TK6" s="49"/>
    </row>
    <row r="7" spans="1:531" s="51" customFormat="1" ht="33" customHeight="1">
      <c r="A7" s="3" t="s">
        <v>2</v>
      </c>
      <c r="B7" s="39" t="s">
        <v>48</v>
      </c>
      <c r="C7" s="37">
        <v>0.99</v>
      </c>
      <c r="D7" s="38">
        <v>0.88</v>
      </c>
      <c r="E7" s="38">
        <v>0.81</v>
      </c>
      <c r="F7" s="38">
        <v>0.28000000000000003</v>
      </c>
      <c r="G7" s="38">
        <v>0.24</v>
      </c>
      <c r="H7" s="24">
        <v>0.24</v>
      </c>
      <c r="I7" s="24">
        <v>2.0699999999999998</v>
      </c>
      <c r="J7" s="24">
        <v>2.2999999999999998</v>
      </c>
      <c r="K7" s="24">
        <v>1.45</v>
      </c>
      <c r="L7" s="24">
        <v>1.21</v>
      </c>
      <c r="M7" s="24">
        <v>0.67</v>
      </c>
      <c r="N7" s="24">
        <v>1.03</v>
      </c>
      <c r="O7" s="16">
        <f>SUM(C7:N7)</f>
        <v>12.169999999999998</v>
      </c>
      <c r="P7" s="30"/>
      <c r="Q7" s="5"/>
      <c r="R7" s="4"/>
      <c r="S7" s="5"/>
      <c r="T7" s="5"/>
      <c r="U7" s="5"/>
      <c r="V7" s="11"/>
      <c r="W7" s="11"/>
      <c r="X7" s="11"/>
      <c r="Y7" s="11"/>
      <c r="Z7" s="11"/>
      <c r="AA7" s="11"/>
      <c r="AB7" s="11"/>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c r="IW7" s="49"/>
      <c r="IX7" s="49"/>
      <c r="IY7" s="49"/>
      <c r="IZ7" s="49"/>
      <c r="JA7" s="49"/>
      <c r="JB7" s="49"/>
      <c r="JC7" s="49"/>
      <c r="JD7" s="49"/>
      <c r="JE7" s="49"/>
      <c r="JF7" s="49"/>
      <c r="JG7" s="49"/>
      <c r="JH7" s="49"/>
      <c r="JI7" s="49"/>
      <c r="JJ7" s="49"/>
      <c r="JK7" s="49"/>
      <c r="JL7" s="49"/>
      <c r="JM7" s="49"/>
      <c r="JN7" s="49"/>
      <c r="JO7" s="49"/>
      <c r="JP7" s="49"/>
      <c r="JQ7" s="49"/>
      <c r="JR7" s="49"/>
      <c r="JS7" s="49"/>
      <c r="JT7" s="49"/>
      <c r="JU7" s="49"/>
      <c r="JV7" s="49"/>
      <c r="JW7" s="49"/>
      <c r="JX7" s="49"/>
      <c r="JY7" s="49"/>
      <c r="JZ7" s="49"/>
      <c r="KA7" s="49"/>
      <c r="KB7" s="49"/>
      <c r="KC7" s="49"/>
      <c r="KD7" s="49"/>
      <c r="KE7" s="49"/>
      <c r="KF7" s="49"/>
      <c r="KG7" s="49"/>
      <c r="KH7" s="49"/>
      <c r="KI7" s="49"/>
      <c r="KJ7" s="49"/>
      <c r="KK7" s="49"/>
      <c r="KL7" s="49"/>
      <c r="KM7" s="49"/>
      <c r="KN7" s="49"/>
      <c r="KO7" s="49"/>
      <c r="KP7" s="49"/>
      <c r="KQ7" s="49"/>
      <c r="KR7" s="49"/>
      <c r="KS7" s="49"/>
      <c r="KT7" s="49"/>
      <c r="KU7" s="49"/>
      <c r="KV7" s="49"/>
      <c r="KW7" s="49"/>
      <c r="KX7" s="49"/>
      <c r="KY7" s="49"/>
      <c r="KZ7" s="49"/>
      <c r="LA7" s="49"/>
      <c r="LB7" s="49"/>
      <c r="LC7" s="49"/>
      <c r="LD7" s="49"/>
      <c r="LE7" s="49"/>
      <c r="LF7" s="49"/>
      <c r="LG7" s="49"/>
      <c r="LH7" s="49"/>
      <c r="LI7" s="49"/>
      <c r="LJ7" s="49"/>
      <c r="LK7" s="49"/>
      <c r="LL7" s="49"/>
      <c r="LM7" s="49"/>
      <c r="LN7" s="49"/>
      <c r="LO7" s="49"/>
      <c r="LP7" s="49"/>
      <c r="LQ7" s="49"/>
      <c r="LR7" s="49"/>
      <c r="LS7" s="49"/>
      <c r="LT7" s="49"/>
      <c r="LU7" s="49"/>
      <c r="LV7" s="49"/>
      <c r="LW7" s="49"/>
      <c r="LX7" s="49"/>
      <c r="LY7" s="49"/>
      <c r="LZ7" s="49"/>
      <c r="MA7" s="49"/>
      <c r="MB7" s="49"/>
      <c r="MC7" s="49"/>
      <c r="MD7" s="49"/>
      <c r="ME7" s="49"/>
      <c r="MF7" s="49"/>
      <c r="MG7" s="49"/>
      <c r="MH7" s="49"/>
      <c r="MI7" s="49"/>
      <c r="MJ7" s="49"/>
      <c r="MK7" s="49"/>
      <c r="ML7" s="49"/>
      <c r="MM7" s="49"/>
      <c r="MN7" s="49"/>
      <c r="MO7" s="49"/>
      <c r="MP7" s="49"/>
      <c r="MQ7" s="49"/>
      <c r="MR7" s="49"/>
      <c r="MS7" s="49"/>
      <c r="MT7" s="49"/>
      <c r="MU7" s="49"/>
      <c r="MV7" s="49"/>
      <c r="MW7" s="49"/>
      <c r="MX7" s="49"/>
      <c r="MY7" s="49"/>
      <c r="MZ7" s="49"/>
      <c r="NA7" s="49"/>
      <c r="NB7" s="49"/>
      <c r="NC7" s="49"/>
      <c r="ND7" s="49"/>
      <c r="NE7" s="49"/>
      <c r="NF7" s="49"/>
      <c r="NG7" s="49"/>
      <c r="NH7" s="49"/>
      <c r="NI7" s="49"/>
      <c r="NJ7" s="49"/>
      <c r="NK7" s="49"/>
      <c r="NL7" s="49"/>
      <c r="NM7" s="49"/>
      <c r="NN7" s="49"/>
      <c r="NO7" s="49"/>
      <c r="NP7" s="49"/>
      <c r="NQ7" s="49"/>
      <c r="NR7" s="49"/>
      <c r="NS7" s="49"/>
      <c r="NT7" s="49"/>
      <c r="NU7" s="49"/>
      <c r="NV7" s="49"/>
      <c r="NW7" s="49"/>
      <c r="NX7" s="49"/>
      <c r="NY7" s="49"/>
      <c r="NZ7" s="49"/>
      <c r="OA7" s="49"/>
      <c r="OB7" s="49"/>
      <c r="OC7" s="49"/>
      <c r="OD7" s="49"/>
      <c r="OE7" s="49"/>
      <c r="OF7" s="49"/>
      <c r="OG7" s="49"/>
      <c r="OH7" s="49"/>
      <c r="OI7" s="49"/>
      <c r="OJ7" s="49"/>
      <c r="OK7" s="49"/>
      <c r="OL7" s="49"/>
      <c r="OM7" s="49"/>
      <c r="ON7" s="49"/>
      <c r="OO7" s="49"/>
      <c r="OP7" s="49"/>
      <c r="OQ7" s="49"/>
      <c r="OR7" s="49"/>
      <c r="OS7" s="49"/>
      <c r="OT7" s="49"/>
      <c r="OU7" s="49"/>
      <c r="OV7" s="49"/>
      <c r="OW7" s="49"/>
      <c r="OX7" s="49"/>
      <c r="OY7" s="49"/>
      <c r="OZ7" s="49"/>
      <c r="PA7" s="49"/>
      <c r="PB7" s="49"/>
      <c r="PC7" s="49"/>
      <c r="PD7" s="49"/>
      <c r="PE7" s="49"/>
      <c r="PF7" s="49"/>
      <c r="PG7" s="49"/>
      <c r="PH7" s="49"/>
      <c r="PI7" s="49"/>
      <c r="PJ7" s="49"/>
      <c r="PK7" s="49"/>
      <c r="PL7" s="49"/>
      <c r="PM7" s="49"/>
      <c r="PN7" s="49"/>
      <c r="PO7" s="49"/>
      <c r="PP7" s="49"/>
      <c r="PQ7" s="49"/>
      <c r="PR7" s="49"/>
      <c r="PS7" s="49"/>
      <c r="PT7" s="49"/>
      <c r="PU7" s="49"/>
      <c r="PV7" s="49"/>
      <c r="PW7" s="49"/>
      <c r="PX7" s="49"/>
      <c r="PY7" s="49"/>
      <c r="PZ7" s="49"/>
      <c r="QA7" s="49"/>
      <c r="QB7" s="49"/>
      <c r="QC7" s="49"/>
      <c r="QD7" s="49"/>
      <c r="QE7" s="49"/>
      <c r="QF7" s="49"/>
      <c r="QG7" s="49"/>
      <c r="QH7" s="49"/>
      <c r="QI7" s="49"/>
      <c r="QJ7" s="49"/>
      <c r="QK7" s="49"/>
      <c r="QL7" s="49"/>
      <c r="QM7" s="49"/>
      <c r="QN7" s="49"/>
      <c r="QO7" s="49"/>
      <c r="QP7" s="49"/>
      <c r="QQ7" s="49"/>
      <c r="QR7" s="49"/>
      <c r="QS7" s="49"/>
      <c r="QT7" s="49"/>
      <c r="QU7" s="49"/>
      <c r="QV7" s="49"/>
      <c r="QW7" s="49"/>
      <c r="QX7" s="49"/>
      <c r="QY7" s="49"/>
      <c r="QZ7" s="49"/>
      <c r="RA7" s="49"/>
      <c r="RB7" s="49"/>
      <c r="RC7" s="49"/>
      <c r="RD7" s="49"/>
      <c r="RE7" s="49"/>
      <c r="RF7" s="49"/>
      <c r="RG7" s="49"/>
      <c r="RH7" s="49"/>
      <c r="RI7" s="49"/>
      <c r="RJ7" s="49"/>
      <c r="RK7" s="49"/>
      <c r="RL7" s="49"/>
      <c r="RM7" s="49"/>
      <c r="RN7" s="49"/>
      <c r="RO7" s="49"/>
      <c r="RP7" s="49"/>
      <c r="RQ7" s="49"/>
      <c r="RR7" s="49"/>
      <c r="RS7" s="49"/>
      <c r="RT7" s="49"/>
      <c r="RU7" s="49"/>
      <c r="RV7" s="49"/>
      <c r="RW7" s="49"/>
      <c r="RX7" s="49"/>
      <c r="RY7" s="49"/>
      <c r="RZ7" s="49"/>
      <c r="SA7" s="49"/>
      <c r="SB7" s="49"/>
      <c r="SC7" s="49"/>
      <c r="SD7" s="49"/>
      <c r="SE7" s="49"/>
      <c r="SF7" s="49"/>
      <c r="SG7" s="49"/>
      <c r="SH7" s="49"/>
      <c r="SI7" s="49"/>
      <c r="SJ7" s="49"/>
      <c r="SK7" s="49"/>
      <c r="SL7" s="49"/>
      <c r="SM7" s="49"/>
      <c r="SN7" s="49"/>
      <c r="SO7" s="49"/>
      <c r="SP7" s="49"/>
      <c r="SQ7" s="49"/>
      <c r="SR7" s="49"/>
      <c r="SS7" s="49"/>
      <c r="ST7" s="49"/>
      <c r="SU7" s="49"/>
      <c r="SV7" s="49"/>
      <c r="SW7" s="49"/>
      <c r="SX7" s="49"/>
      <c r="SY7" s="49"/>
      <c r="SZ7" s="49"/>
      <c r="TA7" s="49"/>
      <c r="TB7" s="49"/>
      <c r="TC7" s="49"/>
      <c r="TD7" s="49"/>
      <c r="TE7" s="49"/>
      <c r="TF7" s="49"/>
      <c r="TG7" s="49"/>
      <c r="TH7" s="49"/>
      <c r="TI7" s="49"/>
      <c r="TJ7" s="49"/>
      <c r="TK7" s="49"/>
    </row>
    <row r="8" spans="1:531" s="51" customFormat="1" ht="68" customHeight="1">
      <c r="A8" s="35" t="s">
        <v>6</v>
      </c>
      <c r="B8" s="65" t="s">
        <v>83</v>
      </c>
      <c r="C8" s="31">
        <v>0.5</v>
      </c>
      <c r="D8" s="55">
        <f>C8</f>
        <v>0.5</v>
      </c>
      <c r="E8" s="55">
        <f>C8</f>
        <v>0.5</v>
      </c>
      <c r="F8" s="55">
        <f>C8</f>
        <v>0.5</v>
      </c>
      <c r="G8" s="55">
        <f>C8</f>
        <v>0.5</v>
      </c>
      <c r="H8" s="55">
        <f>C8</f>
        <v>0.5</v>
      </c>
      <c r="I8" s="55">
        <f>C8</f>
        <v>0.5</v>
      </c>
      <c r="J8" s="55">
        <f>C8</f>
        <v>0.5</v>
      </c>
      <c r="K8" s="55">
        <f>C8</f>
        <v>0.5</v>
      </c>
      <c r="L8" s="55">
        <f>C8</f>
        <v>0.5</v>
      </c>
      <c r="M8" s="55">
        <f>C8</f>
        <v>0.5</v>
      </c>
      <c r="N8" s="55">
        <f>C8</f>
        <v>0.5</v>
      </c>
      <c r="O8" s="9" t="s">
        <v>3</v>
      </c>
      <c r="P8" s="30"/>
      <c r="Q8" s="5"/>
      <c r="R8" s="4"/>
      <c r="S8" s="5"/>
      <c r="T8" s="5"/>
      <c r="U8" s="5"/>
      <c r="V8" s="11"/>
      <c r="W8" s="11"/>
      <c r="X8" s="11"/>
      <c r="Y8" s="11"/>
      <c r="Z8" s="11"/>
      <c r="AA8" s="11"/>
      <c r="AB8" s="11"/>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c r="IW8" s="49"/>
      <c r="IX8" s="49"/>
      <c r="IY8" s="49"/>
      <c r="IZ8" s="49"/>
      <c r="JA8" s="49"/>
      <c r="JB8" s="49"/>
      <c r="JC8" s="49"/>
      <c r="JD8" s="49"/>
      <c r="JE8" s="49"/>
      <c r="JF8" s="49"/>
      <c r="JG8" s="49"/>
      <c r="JH8" s="49"/>
      <c r="JI8" s="49"/>
      <c r="JJ8" s="49"/>
      <c r="JK8" s="49"/>
      <c r="JL8" s="49"/>
      <c r="JM8" s="49"/>
      <c r="JN8" s="49"/>
      <c r="JO8" s="49"/>
      <c r="JP8" s="49"/>
      <c r="JQ8" s="49"/>
      <c r="JR8" s="49"/>
      <c r="JS8" s="49"/>
      <c r="JT8" s="49"/>
      <c r="JU8" s="49"/>
      <c r="JV8" s="49"/>
      <c r="JW8" s="49"/>
      <c r="JX8" s="49"/>
      <c r="JY8" s="49"/>
      <c r="JZ8" s="49"/>
      <c r="KA8" s="49"/>
      <c r="KB8" s="49"/>
      <c r="KC8" s="49"/>
      <c r="KD8" s="49"/>
      <c r="KE8" s="49"/>
      <c r="KF8" s="49"/>
      <c r="KG8" s="49"/>
      <c r="KH8" s="49"/>
      <c r="KI8" s="49"/>
      <c r="KJ8" s="49"/>
      <c r="KK8" s="49"/>
      <c r="KL8" s="49"/>
      <c r="KM8" s="49"/>
      <c r="KN8" s="49"/>
      <c r="KO8" s="49"/>
      <c r="KP8" s="49"/>
      <c r="KQ8" s="49"/>
      <c r="KR8" s="49"/>
      <c r="KS8" s="49"/>
      <c r="KT8" s="49"/>
      <c r="KU8" s="49"/>
      <c r="KV8" s="49"/>
      <c r="KW8" s="49"/>
      <c r="KX8" s="49"/>
      <c r="KY8" s="49"/>
      <c r="KZ8" s="49"/>
      <c r="LA8" s="49"/>
      <c r="LB8" s="49"/>
      <c r="LC8" s="49"/>
      <c r="LD8" s="49"/>
      <c r="LE8" s="49"/>
      <c r="LF8" s="49"/>
      <c r="LG8" s="49"/>
      <c r="LH8" s="49"/>
      <c r="LI8" s="49"/>
      <c r="LJ8" s="49"/>
      <c r="LK8" s="49"/>
      <c r="LL8" s="49"/>
      <c r="LM8" s="49"/>
      <c r="LN8" s="49"/>
      <c r="LO8" s="49"/>
      <c r="LP8" s="49"/>
      <c r="LQ8" s="49"/>
      <c r="LR8" s="49"/>
      <c r="LS8" s="49"/>
      <c r="LT8" s="49"/>
      <c r="LU8" s="49"/>
      <c r="LV8" s="49"/>
      <c r="LW8" s="49"/>
      <c r="LX8" s="49"/>
      <c r="LY8" s="49"/>
      <c r="LZ8" s="49"/>
      <c r="MA8" s="49"/>
      <c r="MB8" s="49"/>
      <c r="MC8" s="49"/>
      <c r="MD8" s="49"/>
      <c r="ME8" s="49"/>
      <c r="MF8" s="49"/>
      <c r="MG8" s="49"/>
      <c r="MH8" s="49"/>
      <c r="MI8" s="49"/>
      <c r="MJ8" s="49"/>
      <c r="MK8" s="49"/>
      <c r="ML8" s="49"/>
      <c r="MM8" s="49"/>
      <c r="MN8" s="49"/>
      <c r="MO8" s="49"/>
      <c r="MP8" s="49"/>
      <c r="MQ8" s="49"/>
      <c r="MR8" s="49"/>
      <c r="MS8" s="49"/>
      <c r="MT8" s="49"/>
      <c r="MU8" s="49"/>
      <c r="MV8" s="49"/>
      <c r="MW8" s="49"/>
      <c r="MX8" s="49"/>
      <c r="MY8" s="49"/>
      <c r="MZ8" s="49"/>
      <c r="NA8" s="49"/>
      <c r="NB8" s="49"/>
      <c r="NC8" s="49"/>
      <c r="ND8" s="49"/>
      <c r="NE8" s="49"/>
      <c r="NF8" s="49"/>
      <c r="NG8" s="49"/>
      <c r="NH8" s="49"/>
      <c r="NI8" s="49"/>
      <c r="NJ8" s="49"/>
      <c r="NK8" s="49"/>
      <c r="NL8" s="49"/>
      <c r="NM8" s="49"/>
      <c r="NN8" s="49"/>
      <c r="NO8" s="49"/>
      <c r="NP8" s="49"/>
      <c r="NQ8" s="49"/>
      <c r="NR8" s="49"/>
      <c r="NS8" s="49"/>
      <c r="NT8" s="49"/>
      <c r="NU8" s="49"/>
      <c r="NV8" s="49"/>
      <c r="NW8" s="49"/>
      <c r="NX8" s="49"/>
      <c r="NY8" s="49"/>
      <c r="NZ8" s="49"/>
      <c r="OA8" s="49"/>
      <c r="OB8" s="49"/>
      <c r="OC8" s="49"/>
      <c r="OD8" s="49"/>
      <c r="OE8" s="49"/>
      <c r="OF8" s="49"/>
      <c r="OG8" s="49"/>
      <c r="OH8" s="49"/>
      <c r="OI8" s="49"/>
      <c r="OJ8" s="49"/>
      <c r="OK8" s="49"/>
      <c r="OL8" s="49"/>
      <c r="OM8" s="49"/>
      <c r="ON8" s="49"/>
      <c r="OO8" s="49"/>
      <c r="OP8" s="49"/>
      <c r="OQ8" s="49"/>
      <c r="OR8" s="49"/>
      <c r="OS8" s="49"/>
      <c r="OT8" s="49"/>
      <c r="OU8" s="49"/>
      <c r="OV8" s="49"/>
      <c r="OW8" s="49"/>
      <c r="OX8" s="49"/>
      <c r="OY8" s="49"/>
      <c r="OZ8" s="49"/>
      <c r="PA8" s="49"/>
      <c r="PB8" s="49"/>
      <c r="PC8" s="49"/>
      <c r="PD8" s="49"/>
      <c r="PE8" s="49"/>
      <c r="PF8" s="49"/>
      <c r="PG8" s="49"/>
      <c r="PH8" s="49"/>
      <c r="PI8" s="49"/>
      <c r="PJ8" s="49"/>
      <c r="PK8" s="49"/>
      <c r="PL8" s="49"/>
      <c r="PM8" s="49"/>
      <c r="PN8" s="49"/>
      <c r="PO8" s="49"/>
      <c r="PP8" s="49"/>
      <c r="PQ8" s="49"/>
      <c r="PR8" s="49"/>
      <c r="PS8" s="49"/>
      <c r="PT8" s="49"/>
      <c r="PU8" s="49"/>
      <c r="PV8" s="49"/>
      <c r="PW8" s="49"/>
      <c r="PX8" s="49"/>
      <c r="PY8" s="49"/>
      <c r="PZ8" s="49"/>
      <c r="QA8" s="49"/>
      <c r="QB8" s="49"/>
      <c r="QC8" s="49"/>
      <c r="QD8" s="49"/>
      <c r="QE8" s="49"/>
      <c r="QF8" s="49"/>
      <c r="QG8" s="49"/>
      <c r="QH8" s="49"/>
      <c r="QI8" s="49"/>
      <c r="QJ8" s="49"/>
      <c r="QK8" s="49"/>
      <c r="QL8" s="49"/>
      <c r="QM8" s="49"/>
      <c r="QN8" s="49"/>
      <c r="QO8" s="49"/>
      <c r="QP8" s="49"/>
      <c r="QQ8" s="49"/>
      <c r="QR8" s="49"/>
      <c r="QS8" s="49"/>
      <c r="QT8" s="49"/>
      <c r="QU8" s="49"/>
      <c r="QV8" s="49"/>
      <c r="QW8" s="49"/>
      <c r="QX8" s="49"/>
      <c r="QY8" s="49"/>
      <c r="QZ8" s="49"/>
      <c r="RA8" s="49"/>
      <c r="RB8" s="49"/>
      <c r="RC8" s="49"/>
      <c r="RD8" s="49"/>
      <c r="RE8" s="49"/>
      <c r="RF8" s="49"/>
      <c r="RG8" s="49"/>
      <c r="RH8" s="49"/>
      <c r="RI8" s="49"/>
      <c r="RJ8" s="49"/>
      <c r="RK8" s="49"/>
      <c r="RL8" s="49"/>
      <c r="RM8" s="49"/>
      <c r="RN8" s="49"/>
      <c r="RO8" s="49"/>
      <c r="RP8" s="49"/>
      <c r="RQ8" s="49"/>
      <c r="RR8" s="49"/>
      <c r="RS8" s="49"/>
      <c r="RT8" s="49"/>
      <c r="RU8" s="49"/>
      <c r="RV8" s="49"/>
      <c r="RW8" s="49"/>
      <c r="RX8" s="49"/>
      <c r="RY8" s="49"/>
      <c r="RZ8" s="49"/>
      <c r="SA8" s="49"/>
      <c r="SB8" s="49"/>
      <c r="SC8" s="49"/>
      <c r="SD8" s="49"/>
      <c r="SE8" s="49"/>
      <c r="SF8" s="49"/>
      <c r="SG8" s="49"/>
      <c r="SH8" s="49"/>
      <c r="SI8" s="49"/>
      <c r="SJ8" s="49"/>
      <c r="SK8" s="49"/>
      <c r="SL8" s="49"/>
      <c r="SM8" s="49"/>
      <c r="SN8" s="49"/>
      <c r="SO8" s="49"/>
      <c r="SP8" s="49"/>
      <c r="SQ8" s="49"/>
      <c r="SR8" s="49"/>
      <c r="SS8" s="49"/>
      <c r="ST8" s="49"/>
      <c r="SU8" s="49"/>
      <c r="SV8" s="49"/>
      <c r="SW8" s="49"/>
      <c r="SX8" s="49"/>
      <c r="SY8" s="49"/>
      <c r="SZ8" s="49"/>
      <c r="TA8" s="49"/>
      <c r="TB8" s="49"/>
      <c r="TC8" s="49"/>
      <c r="TD8" s="49"/>
      <c r="TE8" s="49"/>
      <c r="TF8" s="49"/>
      <c r="TG8" s="49"/>
      <c r="TH8" s="49"/>
      <c r="TI8" s="49"/>
      <c r="TJ8" s="49"/>
      <c r="TK8" s="49"/>
    </row>
    <row r="9" spans="1:531" s="51" customFormat="1" ht="15.75">
      <c r="A9" s="3"/>
      <c r="B9" s="3"/>
      <c r="C9" s="21" t="s">
        <v>7</v>
      </c>
      <c r="D9" s="22" t="s">
        <v>8</v>
      </c>
      <c r="E9" s="22" t="s">
        <v>9</v>
      </c>
      <c r="F9" s="22" t="s">
        <v>10</v>
      </c>
      <c r="G9" s="22" t="s">
        <v>11</v>
      </c>
      <c r="H9" s="10" t="s">
        <v>12</v>
      </c>
      <c r="I9" s="10" t="s">
        <v>13</v>
      </c>
      <c r="J9" s="10" t="s">
        <v>14</v>
      </c>
      <c r="K9" s="10" t="s">
        <v>15</v>
      </c>
      <c r="L9" s="10" t="s">
        <v>16</v>
      </c>
      <c r="M9" s="10" t="s">
        <v>17</v>
      </c>
      <c r="N9" s="10" t="s">
        <v>18</v>
      </c>
      <c r="O9" s="10" t="s">
        <v>0</v>
      </c>
      <c r="P9" s="30"/>
      <c r="Q9" s="5"/>
      <c r="R9" s="4"/>
      <c r="S9" s="5"/>
      <c r="T9" s="5"/>
      <c r="U9" s="5"/>
      <c r="V9" s="11"/>
      <c r="W9" s="11"/>
      <c r="X9" s="11"/>
      <c r="Y9" s="11"/>
      <c r="Z9" s="11"/>
      <c r="AA9" s="11"/>
      <c r="AB9" s="11"/>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c r="IW9" s="49"/>
      <c r="IX9" s="49"/>
      <c r="IY9" s="49"/>
      <c r="IZ9" s="49"/>
      <c r="JA9" s="49"/>
      <c r="JB9" s="49"/>
      <c r="JC9" s="49"/>
      <c r="JD9" s="49"/>
      <c r="JE9" s="49"/>
      <c r="JF9" s="49"/>
      <c r="JG9" s="49"/>
      <c r="JH9" s="49"/>
      <c r="JI9" s="49"/>
      <c r="JJ9" s="49"/>
      <c r="JK9" s="49"/>
      <c r="JL9" s="49"/>
      <c r="JM9" s="49"/>
      <c r="JN9" s="49"/>
      <c r="JO9" s="49"/>
      <c r="JP9" s="49"/>
      <c r="JQ9" s="49"/>
      <c r="JR9" s="49"/>
      <c r="JS9" s="49"/>
      <c r="JT9" s="49"/>
      <c r="JU9" s="49"/>
      <c r="JV9" s="49"/>
      <c r="JW9" s="49"/>
      <c r="JX9" s="49"/>
      <c r="JY9" s="49"/>
      <c r="JZ9" s="49"/>
      <c r="KA9" s="49"/>
      <c r="KB9" s="49"/>
      <c r="KC9" s="49"/>
      <c r="KD9" s="49"/>
      <c r="KE9" s="49"/>
      <c r="KF9" s="49"/>
      <c r="KG9" s="49"/>
      <c r="KH9" s="49"/>
      <c r="KI9" s="49"/>
      <c r="KJ9" s="49"/>
      <c r="KK9" s="49"/>
      <c r="KL9" s="49"/>
      <c r="KM9" s="49"/>
      <c r="KN9" s="49"/>
      <c r="KO9" s="49"/>
      <c r="KP9" s="49"/>
      <c r="KQ9" s="49"/>
      <c r="KR9" s="49"/>
      <c r="KS9" s="49"/>
      <c r="KT9" s="49"/>
      <c r="KU9" s="49"/>
      <c r="KV9" s="49"/>
      <c r="KW9" s="49"/>
      <c r="KX9" s="49"/>
      <c r="KY9" s="49"/>
      <c r="KZ9" s="49"/>
      <c r="LA9" s="49"/>
      <c r="LB9" s="49"/>
      <c r="LC9" s="49"/>
      <c r="LD9" s="49"/>
      <c r="LE9" s="49"/>
      <c r="LF9" s="49"/>
      <c r="LG9" s="49"/>
      <c r="LH9" s="49"/>
      <c r="LI9" s="49"/>
      <c r="LJ9" s="49"/>
      <c r="LK9" s="49"/>
      <c r="LL9" s="49"/>
      <c r="LM9" s="49"/>
      <c r="LN9" s="49"/>
      <c r="LO9" s="49"/>
      <c r="LP9" s="49"/>
      <c r="LQ9" s="49"/>
      <c r="LR9" s="49"/>
      <c r="LS9" s="49"/>
      <c r="LT9" s="49"/>
      <c r="LU9" s="49"/>
      <c r="LV9" s="49"/>
      <c r="LW9" s="49"/>
      <c r="LX9" s="49"/>
      <c r="LY9" s="49"/>
      <c r="LZ9" s="49"/>
      <c r="MA9" s="49"/>
      <c r="MB9" s="49"/>
      <c r="MC9" s="49"/>
      <c r="MD9" s="49"/>
      <c r="ME9" s="49"/>
      <c r="MF9" s="49"/>
      <c r="MG9" s="49"/>
      <c r="MH9" s="49"/>
      <c r="MI9" s="49"/>
      <c r="MJ9" s="49"/>
      <c r="MK9" s="49"/>
      <c r="ML9" s="49"/>
      <c r="MM9" s="49"/>
      <c r="MN9" s="49"/>
      <c r="MO9" s="49"/>
      <c r="MP9" s="49"/>
      <c r="MQ9" s="49"/>
      <c r="MR9" s="49"/>
      <c r="MS9" s="49"/>
      <c r="MT9" s="49"/>
      <c r="MU9" s="49"/>
      <c r="MV9" s="49"/>
      <c r="MW9" s="49"/>
      <c r="MX9" s="49"/>
      <c r="MY9" s="49"/>
      <c r="MZ9" s="49"/>
      <c r="NA9" s="49"/>
      <c r="NB9" s="49"/>
      <c r="NC9" s="49"/>
      <c r="ND9" s="49"/>
      <c r="NE9" s="49"/>
      <c r="NF9" s="49"/>
      <c r="NG9" s="49"/>
      <c r="NH9" s="49"/>
      <c r="NI9" s="49"/>
      <c r="NJ9" s="49"/>
      <c r="NK9" s="49"/>
      <c r="NL9" s="49"/>
      <c r="NM9" s="49"/>
      <c r="NN9" s="49"/>
      <c r="NO9" s="49"/>
      <c r="NP9" s="49"/>
      <c r="NQ9" s="49"/>
      <c r="NR9" s="49"/>
      <c r="NS9" s="49"/>
      <c r="NT9" s="49"/>
      <c r="NU9" s="49"/>
      <c r="NV9" s="49"/>
      <c r="NW9" s="49"/>
      <c r="NX9" s="49"/>
      <c r="NY9" s="49"/>
      <c r="NZ9" s="49"/>
      <c r="OA9" s="49"/>
      <c r="OB9" s="49"/>
      <c r="OC9" s="49"/>
      <c r="OD9" s="49"/>
      <c r="OE9" s="49"/>
      <c r="OF9" s="49"/>
      <c r="OG9" s="49"/>
      <c r="OH9" s="49"/>
      <c r="OI9" s="49"/>
      <c r="OJ9" s="49"/>
      <c r="OK9" s="49"/>
      <c r="OL9" s="49"/>
      <c r="OM9" s="49"/>
      <c r="ON9" s="49"/>
      <c r="OO9" s="49"/>
      <c r="OP9" s="49"/>
      <c r="OQ9" s="49"/>
      <c r="OR9" s="49"/>
      <c r="OS9" s="49"/>
      <c r="OT9" s="49"/>
      <c r="OU9" s="49"/>
      <c r="OV9" s="49"/>
      <c r="OW9" s="49"/>
      <c r="OX9" s="49"/>
      <c r="OY9" s="49"/>
      <c r="OZ9" s="49"/>
      <c r="PA9" s="49"/>
      <c r="PB9" s="49"/>
      <c r="PC9" s="49"/>
      <c r="PD9" s="49"/>
      <c r="PE9" s="49"/>
      <c r="PF9" s="49"/>
      <c r="PG9" s="49"/>
      <c r="PH9" s="49"/>
      <c r="PI9" s="49"/>
      <c r="PJ9" s="49"/>
      <c r="PK9" s="49"/>
      <c r="PL9" s="49"/>
      <c r="PM9" s="49"/>
      <c r="PN9" s="49"/>
      <c r="PO9" s="49"/>
      <c r="PP9" s="49"/>
      <c r="PQ9" s="49"/>
      <c r="PR9" s="49"/>
      <c r="PS9" s="49"/>
      <c r="PT9" s="49"/>
      <c r="PU9" s="49"/>
      <c r="PV9" s="49"/>
      <c r="PW9" s="49"/>
      <c r="PX9" s="49"/>
      <c r="PY9" s="49"/>
      <c r="PZ9" s="49"/>
      <c r="QA9" s="49"/>
      <c r="QB9" s="49"/>
      <c r="QC9" s="49"/>
      <c r="QD9" s="49"/>
      <c r="QE9" s="49"/>
      <c r="QF9" s="49"/>
      <c r="QG9" s="49"/>
      <c r="QH9" s="49"/>
      <c r="QI9" s="49"/>
      <c r="QJ9" s="49"/>
      <c r="QK9" s="49"/>
      <c r="QL9" s="49"/>
      <c r="QM9" s="49"/>
      <c r="QN9" s="49"/>
      <c r="QO9" s="49"/>
      <c r="QP9" s="49"/>
      <c r="QQ9" s="49"/>
      <c r="QR9" s="49"/>
      <c r="QS9" s="49"/>
      <c r="QT9" s="49"/>
      <c r="QU9" s="49"/>
      <c r="QV9" s="49"/>
      <c r="QW9" s="49"/>
      <c r="QX9" s="49"/>
      <c r="QY9" s="49"/>
      <c r="QZ9" s="49"/>
      <c r="RA9" s="49"/>
      <c r="RB9" s="49"/>
      <c r="RC9" s="49"/>
      <c r="RD9" s="49"/>
      <c r="RE9" s="49"/>
      <c r="RF9" s="49"/>
      <c r="RG9" s="49"/>
      <c r="RH9" s="49"/>
      <c r="RI9" s="49"/>
      <c r="RJ9" s="49"/>
      <c r="RK9" s="49"/>
      <c r="RL9" s="49"/>
      <c r="RM9" s="49"/>
      <c r="RN9" s="49"/>
      <c r="RO9" s="49"/>
      <c r="RP9" s="49"/>
      <c r="RQ9" s="49"/>
      <c r="RR9" s="49"/>
      <c r="RS9" s="49"/>
      <c r="RT9" s="49"/>
      <c r="RU9" s="49"/>
      <c r="RV9" s="49"/>
      <c r="RW9" s="49"/>
      <c r="RX9" s="49"/>
      <c r="RY9" s="49"/>
      <c r="RZ9" s="49"/>
      <c r="SA9" s="49"/>
      <c r="SB9" s="49"/>
      <c r="SC9" s="49"/>
      <c r="SD9" s="49"/>
      <c r="SE9" s="49"/>
      <c r="SF9" s="49"/>
      <c r="SG9" s="49"/>
      <c r="SH9" s="49"/>
      <c r="SI9" s="49"/>
      <c r="SJ9" s="49"/>
      <c r="SK9" s="49"/>
      <c r="SL9" s="49"/>
      <c r="SM9" s="49"/>
      <c r="SN9" s="49"/>
      <c r="SO9" s="49"/>
      <c r="SP9" s="49"/>
      <c r="SQ9" s="49"/>
      <c r="SR9" s="49"/>
      <c r="SS9" s="49"/>
      <c r="ST9" s="49"/>
      <c r="SU9" s="49"/>
      <c r="SV9" s="49"/>
      <c r="SW9" s="49"/>
      <c r="SX9" s="49"/>
      <c r="SY9" s="49"/>
      <c r="SZ9" s="49"/>
      <c r="TA9" s="49"/>
      <c r="TB9" s="49"/>
      <c r="TC9" s="49"/>
      <c r="TD9" s="49"/>
      <c r="TE9" s="49"/>
      <c r="TF9" s="49"/>
      <c r="TG9" s="49"/>
      <c r="TH9" s="49"/>
      <c r="TI9" s="49"/>
      <c r="TJ9" s="49"/>
      <c r="TK9" s="49"/>
    </row>
    <row r="10" spans="1:531" s="51" customFormat="1" ht="45">
      <c r="A10" s="3" t="s">
        <v>5</v>
      </c>
      <c r="B10" s="23" t="s">
        <v>85</v>
      </c>
      <c r="C10" s="47">
        <f t="shared" ref="C10:N10" si="0">C7*C8</f>
        <v>0.495</v>
      </c>
      <c r="D10" s="47">
        <f t="shared" si="0"/>
        <v>0.44</v>
      </c>
      <c r="E10" s="47">
        <f t="shared" si="0"/>
        <v>0.40500000000000003</v>
      </c>
      <c r="F10" s="47">
        <f t="shared" si="0"/>
        <v>0.14000000000000001</v>
      </c>
      <c r="G10" s="47">
        <f t="shared" si="0"/>
        <v>0.12</v>
      </c>
      <c r="H10" s="47">
        <f t="shared" si="0"/>
        <v>0.12</v>
      </c>
      <c r="I10" s="47">
        <f t="shared" si="0"/>
        <v>1.0349999999999999</v>
      </c>
      <c r="J10" s="47">
        <f t="shared" si="0"/>
        <v>1.1499999999999999</v>
      </c>
      <c r="K10" s="47">
        <f t="shared" si="0"/>
        <v>0.72499999999999998</v>
      </c>
      <c r="L10" s="47">
        <f t="shared" si="0"/>
        <v>0.60499999999999998</v>
      </c>
      <c r="M10" s="47">
        <f t="shared" si="0"/>
        <v>0.33500000000000002</v>
      </c>
      <c r="N10" s="47">
        <f t="shared" si="0"/>
        <v>0.51500000000000001</v>
      </c>
      <c r="O10" s="33">
        <f t="shared" ref="O10:O54" si="1">SUM(C10:N10)</f>
        <v>6.0849999999999991</v>
      </c>
      <c r="P10" s="30"/>
      <c r="Q10" s="5"/>
      <c r="R10" s="4"/>
      <c r="S10" s="5"/>
      <c r="T10" s="5"/>
      <c r="U10" s="5"/>
      <c r="V10" s="11"/>
      <c r="W10" s="11"/>
      <c r="X10" s="11"/>
      <c r="Y10" s="11"/>
      <c r="Z10" s="11"/>
      <c r="AA10" s="11"/>
      <c r="AB10" s="11"/>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49"/>
      <c r="NF10" s="49"/>
      <c r="NG10" s="49"/>
      <c r="NH10" s="49"/>
      <c r="NI10" s="49"/>
      <c r="NJ10" s="49"/>
      <c r="NK10" s="49"/>
      <c r="NL10" s="49"/>
      <c r="NM10" s="49"/>
      <c r="NN10" s="49"/>
      <c r="NO10" s="49"/>
      <c r="NP10" s="49"/>
      <c r="NQ10" s="49"/>
      <c r="NR10" s="49"/>
      <c r="NS10" s="49"/>
      <c r="NT10" s="49"/>
      <c r="NU10" s="49"/>
      <c r="NV10" s="49"/>
      <c r="NW10" s="49"/>
      <c r="NX10" s="49"/>
      <c r="NY10" s="49"/>
      <c r="NZ10" s="49"/>
      <c r="OA10" s="49"/>
      <c r="OB10" s="49"/>
      <c r="OC10" s="49"/>
      <c r="OD10" s="49"/>
      <c r="OE10" s="49"/>
      <c r="OF10" s="49"/>
      <c r="OG10" s="49"/>
      <c r="OH10" s="49"/>
      <c r="OI10" s="49"/>
      <c r="OJ10" s="49"/>
      <c r="OK10" s="49"/>
      <c r="OL10" s="49"/>
      <c r="OM10" s="49"/>
      <c r="ON10" s="49"/>
      <c r="OO10" s="49"/>
      <c r="OP10" s="49"/>
      <c r="OQ10" s="49"/>
      <c r="OR10" s="49"/>
      <c r="OS10" s="49"/>
      <c r="OT10" s="49"/>
      <c r="OU10" s="49"/>
      <c r="OV10" s="49"/>
      <c r="OW10" s="49"/>
      <c r="OX10" s="49"/>
      <c r="OY10" s="49"/>
      <c r="OZ10" s="49"/>
      <c r="PA10" s="49"/>
      <c r="PB10" s="49"/>
      <c r="PC10" s="49"/>
      <c r="PD10" s="49"/>
      <c r="PE10" s="49"/>
      <c r="PF10" s="49"/>
      <c r="PG10" s="49"/>
      <c r="PH10" s="49"/>
      <c r="PI10" s="49"/>
      <c r="PJ10" s="49"/>
      <c r="PK10" s="49"/>
      <c r="PL10" s="49"/>
      <c r="PM10" s="49"/>
      <c r="PN10" s="49"/>
      <c r="PO10" s="49"/>
      <c r="PP10" s="49"/>
      <c r="PQ10" s="49"/>
      <c r="PR10" s="49"/>
      <c r="PS10" s="49"/>
      <c r="PT10" s="49"/>
      <c r="PU10" s="49"/>
      <c r="PV10" s="49"/>
      <c r="PW10" s="49"/>
      <c r="PX10" s="49"/>
      <c r="PY10" s="49"/>
      <c r="PZ10" s="49"/>
      <c r="QA10" s="49"/>
      <c r="QB10" s="49"/>
      <c r="QC10" s="49"/>
      <c r="QD10" s="49"/>
      <c r="QE10" s="49"/>
      <c r="QF10" s="49"/>
      <c r="QG10" s="49"/>
      <c r="QH10" s="49"/>
      <c r="QI10" s="49"/>
      <c r="QJ10" s="49"/>
      <c r="QK10" s="49"/>
      <c r="QL10" s="49"/>
      <c r="QM10" s="49"/>
      <c r="QN10" s="49"/>
      <c r="QO10" s="49"/>
      <c r="QP10" s="49"/>
      <c r="QQ10" s="49"/>
      <c r="QR10" s="49"/>
      <c r="QS10" s="49"/>
      <c r="QT10" s="49"/>
      <c r="QU10" s="49"/>
      <c r="QV10" s="49"/>
      <c r="QW10" s="49"/>
      <c r="QX10" s="49"/>
      <c r="QY10" s="49"/>
      <c r="QZ10" s="49"/>
      <c r="RA10" s="49"/>
      <c r="RB10" s="49"/>
      <c r="RC10" s="49"/>
      <c r="RD10" s="49"/>
      <c r="RE10" s="49"/>
      <c r="RF10" s="49"/>
      <c r="RG10" s="49"/>
      <c r="RH10" s="49"/>
      <c r="RI10" s="49"/>
      <c r="RJ10" s="49"/>
      <c r="RK10" s="49"/>
      <c r="RL10" s="49"/>
      <c r="RM10" s="49"/>
      <c r="RN10" s="49"/>
      <c r="RO10" s="49"/>
      <c r="RP10" s="49"/>
      <c r="RQ10" s="49"/>
      <c r="RR10" s="49"/>
      <c r="RS10" s="49"/>
      <c r="RT10" s="49"/>
      <c r="RU10" s="49"/>
      <c r="RV10" s="49"/>
      <c r="RW10" s="49"/>
      <c r="RX10" s="49"/>
      <c r="RY10" s="49"/>
      <c r="RZ10" s="49"/>
      <c r="SA10" s="49"/>
      <c r="SB10" s="49"/>
      <c r="SC10" s="49"/>
      <c r="SD10" s="49"/>
      <c r="SE10" s="49"/>
      <c r="SF10" s="49"/>
      <c r="SG10" s="49"/>
      <c r="SH10" s="49"/>
      <c r="SI10" s="49"/>
      <c r="SJ10" s="49"/>
      <c r="SK10" s="49"/>
      <c r="SL10" s="49"/>
      <c r="SM10" s="49"/>
      <c r="SN10" s="49"/>
      <c r="SO10" s="49"/>
      <c r="SP10" s="49"/>
      <c r="SQ10" s="49"/>
      <c r="SR10" s="49"/>
      <c r="SS10" s="49"/>
      <c r="ST10" s="49"/>
      <c r="SU10" s="49"/>
      <c r="SV10" s="49"/>
      <c r="SW10" s="49"/>
      <c r="SX10" s="49"/>
      <c r="SY10" s="49"/>
      <c r="SZ10" s="49"/>
      <c r="TA10" s="49"/>
      <c r="TB10" s="49"/>
      <c r="TC10" s="49"/>
      <c r="TD10" s="49"/>
      <c r="TE10" s="49"/>
      <c r="TF10" s="49"/>
      <c r="TG10" s="49"/>
      <c r="TH10" s="49"/>
      <c r="TI10" s="49"/>
      <c r="TJ10" s="49"/>
      <c r="TK10" s="49"/>
    </row>
    <row r="11" spans="1:531" ht="15.75">
      <c r="A11" s="9"/>
      <c r="B11" s="35"/>
      <c r="C11" s="21" t="s">
        <v>7</v>
      </c>
      <c r="D11" s="22" t="s">
        <v>8</v>
      </c>
      <c r="E11" s="22" t="s">
        <v>9</v>
      </c>
      <c r="F11" s="22" t="s">
        <v>10</v>
      </c>
      <c r="G11" s="22" t="s">
        <v>11</v>
      </c>
      <c r="H11" s="36" t="s">
        <v>12</v>
      </c>
      <c r="I11" s="36" t="s">
        <v>13</v>
      </c>
      <c r="J11" s="36" t="s">
        <v>14</v>
      </c>
      <c r="K11" s="36" t="s">
        <v>15</v>
      </c>
      <c r="L11" s="36" t="s">
        <v>16</v>
      </c>
      <c r="M11" s="36" t="s">
        <v>17</v>
      </c>
      <c r="N11" s="36" t="s">
        <v>18</v>
      </c>
      <c r="O11" s="10" t="s">
        <v>0</v>
      </c>
      <c r="P11" s="29"/>
      <c r="T11" s="11"/>
      <c r="U11" s="11"/>
      <c r="V11" s="11"/>
    </row>
    <row r="12" spans="1:531" s="49" customFormat="1" ht="45" customHeight="1">
      <c r="A12" s="9" t="s">
        <v>50</v>
      </c>
      <c r="B12" s="23" t="s">
        <v>84</v>
      </c>
      <c r="C12" s="134">
        <v>3</v>
      </c>
      <c r="D12" s="134">
        <v>3.72</v>
      </c>
      <c r="E12" s="134">
        <v>6</v>
      </c>
      <c r="F12" s="134">
        <v>8.0399999999999991</v>
      </c>
      <c r="G12" s="134">
        <v>9.9600000000000009</v>
      </c>
      <c r="H12" s="134">
        <v>10.56</v>
      </c>
      <c r="I12" s="134">
        <v>9.36</v>
      </c>
      <c r="J12" s="134">
        <v>7.92</v>
      </c>
      <c r="K12" s="134">
        <v>7.2</v>
      </c>
      <c r="L12" s="134">
        <v>5.76</v>
      </c>
      <c r="M12" s="134">
        <v>3.6</v>
      </c>
      <c r="N12" s="134">
        <v>2.64</v>
      </c>
      <c r="O12" s="75">
        <f>SUM(C12:N12)</f>
        <v>77.760000000000005</v>
      </c>
      <c r="P12" s="29"/>
      <c r="Q12" s="5"/>
      <c r="R12" s="5"/>
      <c r="S12" s="5"/>
      <c r="T12" s="11"/>
      <c r="U12" s="11"/>
      <c r="V12" s="11"/>
      <c r="W12" s="11"/>
      <c r="X12" s="11"/>
      <c r="Y12" s="11"/>
      <c r="Z12" s="11"/>
      <c r="AA12" s="11"/>
      <c r="AB12" s="11"/>
    </row>
    <row r="13" spans="1:531" s="49" customFormat="1" ht="62" customHeight="1">
      <c r="A13" s="3" t="s">
        <v>49</v>
      </c>
      <c r="B13" s="48" t="s">
        <v>86</v>
      </c>
      <c r="C13" s="56">
        <v>0.26</v>
      </c>
      <c r="D13" s="55">
        <f>C13</f>
        <v>0.26</v>
      </c>
      <c r="E13" s="55">
        <f>C13</f>
        <v>0.26</v>
      </c>
      <c r="F13" s="55">
        <f>C13</f>
        <v>0.26</v>
      </c>
      <c r="G13" s="55">
        <f>C13</f>
        <v>0.26</v>
      </c>
      <c r="H13" s="55">
        <f>C13</f>
        <v>0.26</v>
      </c>
      <c r="I13" s="55">
        <f>C13</f>
        <v>0.26</v>
      </c>
      <c r="J13" s="55">
        <f>C13</f>
        <v>0.26</v>
      </c>
      <c r="K13" s="55">
        <f>C13</f>
        <v>0.26</v>
      </c>
      <c r="L13" s="55">
        <f>C13</f>
        <v>0.26</v>
      </c>
      <c r="M13" s="55">
        <f>C13</f>
        <v>0.26</v>
      </c>
      <c r="N13" s="55">
        <f>C13</f>
        <v>0.26</v>
      </c>
      <c r="O13" s="9" t="s">
        <v>3</v>
      </c>
      <c r="P13" s="29"/>
      <c r="Q13" s="5"/>
      <c r="R13" s="5"/>
      <c r="S13" s="5"/>
      <c r="T13" s="11"/>
      <c r="U13" s="11"/>
      <c r="V13" s="11"/>
      <c r="W13" s="11"/>
      <c r="X13" s="11"/>
      <c r="Y13" s="11"/>
      <c r="Z13" s="11"/>
      <c r="AA13" s="11"/>
      <c r="AB13" s="11"/>
    </row>
    <row r="14" spans="1:531" s="51" customFormat="1" ht="45">
      <c r="A14" s="3" t="s">
        <v>4</v>
      </c>
      <c r="B14" s="23" t="s">
        <v>87</v>
      </c>
      <c r="C14" s="47">
        <f t="shared" ref="C14:N14" si="2">C12*C13</f>
        <v>0.78</v>
      </c>
      <c r="D14" s="47">
        <f t="shared" si="2"/>
        <v>0.96720000000000006</v>
      </c>
      <c r="E14" s="47">
        <f t="shared" si="2"/>
        <v>1.56</v>
      </c>
      <c r="F14" s="47">
        <f t="shared" si="2"/>
        <v>2.0903999999999998</v>
      </c>
      <c r="G14" s="47">
        <f t="shared" si="2"/>
        <v>2.5896000000000003</v>
      </c>
      <c r="H14" s="47">
        <f t="shared" si="2"/>
        <v>2.7456</v>
      </c>
      <c r="I14" s="47">
        <f t="shared" si="2"/>
        <v>2.4335999999999998</v>
      </c>
      <c r="J14" s="47">
        <f t="shared" si="2"/>
        <v>2.0592000000000001</v>
      </c>
      <c r="K14" s="47">
        <f t="shared" si="2"/>
        <v>1.8720000000000001</v>
      </c>
      <c r="L14" s="47">
        <f t="shared" si="2"/>
        <v>1.4976</v>
      </c>
      <c r="M14" s="47">
        <f t="shared" si="2"/>
        <v>0.93600000000000005</v>
      </c>
      <c r="N14" s="47">
        <f t="shared" si="2"/>
        <v>0.68640000000000001</v>
      </c>
      <c r="O14" s="9">
        <f>SUM(C14:N14)</f>
        <v>20.217599999999997</v>
      </c>
      <c r="P14" s="30"/>
      <c r="Q14" s="5"/>
      <c r="R14" s="4"/>
      <c r="S14" s="5"/>
      <c r="T14" s="5"/>
      <c r="U14" s="5"/>
      <c r="V14" s="11"/>
      <c r="W14" s="11"/>
      <c r="X14" s="11"/>
      <c r="Y14" s="11"/>
      <c r="Z14" s="11"/>
      <c r="AA14" s="11"/>
      <c r="AB14" s="11"/>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c r="NG14" s="49"/>
      <c r="NH14" s="49"/>
      <c r="NI14" s="49"/>
      <c r="NJ14" s="49"/>
      <c r="NK14" s="49"/>
      <c r="NL14" s="49"/>
      <c r="NM14" s="49"/>
      <c r="NN14" s="49"/>
      <c r="NO14" s="49"/>
      <c r="NP14" s="49"/>
      <c r="NQ14" s="49"/>
      <c r="NR14" s="49"/>
      <c r="NS14" s="49"/>
      <c r="NT14" s="49"/>
      <c r="NU14" s="49"/>
      <c r="NV14" s="49"/>
      <c r="NW14" s="49"/>
      <c r="NX14" s="49"/>
      <c r="NY14" s="49"/>
      <c r="NZ14" s="49"/>
      <c r="OA14" s="49"/>
      <c r="OB14" s="49"/>
      <c r="OC14" s="49"/>
      <c r="OD14" s="49"/>
      <c r="OE14" s="49"/>
      <c r="OF14" s="49"/>
      <c r="OG14" s="49"/>
      <c r="OH14" s="49"/>
      <c r="OI14" s="49"/>
      <c r="OJ14" s="49"/>
      <c r="OK14" s="49"/>
      <c r="OL14" s="49"/>
      <c r="OM14" s="49"/>
      <c r="ON14" s="49"/>
      <c r="OO14" s="49"/>
      <c r="OP14" s="49"/>
      <c r="OQ14" s="49"/>
      <c r="OR14" s="49"/>
      <c r="OS14" s="49"/>
      <c r="OT14" s="49"/>
      <c r="OU14" s="49"/>
      <c r="OV14" s="49"/>
      <c r="OW14" s="49"/>
      <c r="OX14" s="49"/>
      <c r="OY14" s="49"/>
      <c r="OZ14" s="49"/>
      <c r="PA14" s="49"/>
      <c r="PB14" s="49"/>
      <c r="PC14" s="49"/>
      <c r="PD14" s="49"/>
      <c r="PE14" s="49"/>
      <c r="PF14" s="49"/>
      <c r="PG14" s="49"/>
      <c r="PH14" s="49"/>
      <c r="PI14" s="49"/>
      <c r="PJ14" s="49"/>
      <c r="PK14" s="49"/>
      <c r="PL14" s="49"/>
      <c r="PM14" s="49"/>
      <c r="PN14" s="49"/>
      <c r="PO14" s="49"/>
      <c r="PP14" s="49"/>
      <c r="PQ14" s="49"/>
      <c r="PR14" s="49"/>
      <c r="PS14" s="49"/>
      <c r="PT14" s="49"/>
      <c r="PU14" s="49"/>
      <c r="PV14" s="49"/>
      <c r="PW14" s="49"/>
      <c r="PX14" s="49"/>
      <c r="PY14" s="49"/>
      <c r="PZ14" s="49"/>
      <c r="QA14" s="49"/>
      <c r="QB14" s="49"/>
      <c r="QC14" s="49"/>
      <c r="QD14" s="49"/>
      <c r="QE14" s="49"/>
      <c r="QF14" s="49"/>
      <c r="QG14" s="49"/>
      <c r="QH14" s="49"/>
      <c r="QI14" s="49"/>
      <c r="QJ14" s="49"/>
      <c r="QK14" s="49"/>
      <c r="QL14" s="49"/>
      <c r="QM14" s="49"/>
      <c r="QN14" s="49"/>
      <c r="QO14" s="49"/>
      <c r="QP14" s="49"/>
      <c r="QQ14" s="49"/>
      <c r="QR14" s="49"/>
      <c r="QS14" s="49"/>
      <c r="QT14" s="49"/>
      <c r="QU14" s="49"/>
      <c r="QV14" s="49"/>
      <c r="QW14" s="49"/>
      <c r="QX14" s="49"/>
      <c r="QY14" s="49"/>
      <c r="QZ14" s="49"/>
      <c r="RA14" s="49"/>
      <c r="RB14" s="49"/>
      <c r="RC14" s="49"/>
      <c r="RD14" s="49"/>
      <c r="RE14" s="49"/>
      <c r="RF14" s="49"/>
      <c r="RG14" s="49"/>
      <c r="RH14" s="49"/>
      <c r="RI14" s="49"/>
      <c r="RJ14" s="49"/>
      <c r="RK14" s="49"/>
      <c r="RL14" s="49"/>
      <c r="RM14" s="49"/>
      <c r="RN14" s="49"/>
      <c r="RO14" s="49"/>
      <c r="RP14" s="49"/>
      <c r="RQ14" s="49"/>
      <c r="RR14" s="49"/>
      <c r="RS14" s="49"/>
      <c r="RT14" s="49"/>
      <c r="RU14" s="49"/>
      <c r="RV14" s="49"/>
      <c r="RW14" s="49"/>
      <c r="RX14" s="49"/>
      <c r="RY14" s="49"/>
      <c r="RZ14" s="49"/>
      <c r="SA14" s="49"/>
      <c r="SB14" s="49"/>
      <c r="SC14" s="49"/>
      <c r="SD14" s="49"/>
      <c r="SE14" s="49"/>
      <c r="SF14" s="49"/>
      <c r="SG14" s="49"/>
      <c r="SH14" s="49"/>
      <c r="SI14" s="49"/>
      <c r="SJ14" s="49"/>
      <c r="SK14" s="49"/>
      <c r="SL14" s="49"/>
      <c r="SM14" s="49"/>
      <c r="SN14" s="49"/>
      <c r="SO14" s="49"/>
      <c r="SP14" s="49"/>
      <c r="SQ14" s="49"/>
      <c r="SR14" s="49"/>
      <c r="SS14" s="49"/>
      <c r="ST14" s="49"/>
      <c r="SU14" s="49"/>
      <c r="SV14" s="49"/>
      <c r="SW14" s="49"/>
      <c r="SX14" s="49"/>
      <c r="SY14" s="49"/>
      <c r="SZ14" s="49"/>
      <c r="TA14" s="49"/>
      <c r="TB14" s="49"/>
      <c r="TC14" s="49"/>
      <c r="TD14" s="49"/>
      <c r="TE14" s="49"/>
      <c r="TF14" s="49"/>
      <c r="TG14" s="49"/>
      <c r="TH14" s="49"/>
      <c r="TI14" s="49"/>
      <c r="TJ14" s="49"/>
      <c r="TK14" s="49"/>
    </row>
    <row r="15" spans="1:531" ht="15.75">
      <c r="A15" s="9"/>
      <c r="B15" s="35"/>
      <c r="C15" s="58" t="s">
        <v>7</v>
      </c>
      <c r="D15" s="59" t="s">
        <v>8</v>
      </c>
      <c r="E15" s="59" t="s">
        <v>9</v>
      </c>
      <c r="F15" s="59" t="s">
        <v>10</v>
      </c>
      <c r="G15" s="59" t="s">
        <v>11</v>
      </c>
      <c r="H15" s="36" t="s">
        <v>12</v>
      </c>
      <c r="I15" s="36" t="s">
        <v>13</v>
      </c>
      <c r="J15" s="36" t="s">
        <v>14</v>
      </c>
      <c r="K15" s="36" t="s">
        <v>15</v>
      </c>
      <c r="L15" s="36" t="s">
        <v>16</v>
      </c>
      <c r="M15" s="36" t="s">
        <v>17</v>
      </c>
      <c r="N15" s="36" t="s">
        <v>18</v>
      </c>
      <c r="O15" s="10" t="s">
        <v>0</v>
      </c>
      <c r="P15" s="29"/>
      <c r="T15" s="11"/>
      <c r="U15" s="11"/>
      <c r="V15" s="11"/>
    </row>
    <row r="16" spans="1:531" s="51" customFormat="1" ht="45">
      <c r="A16" s="135" t="s">
        <v>182</v>
      </c>
      <c r="B16" s="3" t="str">
        <f t="shared" ref="B16:N16" si="3">B10</f>
        <v xml:space="preserve">Effective monthly rainfall for water harvesting (inches), Tucson, AZ </v>
      </c>
      <c r="C16" s="47">
        <f t="shared" si="3"/>
        <v>0.495</v>
      </c>
      <c r="D16" s="47">
        <f t="shared" si="3"/>
        <v>0.44</v>
      </c>
      <c r="E16" s="47">
        <f t="shared" si="3"/>
        <v>0.40500000000000003</v>
      </c>
      <c r="F16" s="47">
        <f t="shared" si="3"/>
        <v>0.14000000000000001</v>
      </c>
      <c r="G16" s="47">
        <f t="shared" si="3"/>
        <v>0.12</v>
      </c>
      <c r="H16" s="47">
        <f t="shared" si="3"/>
        <v>0.12</v>
      </c>
      <c r="I16" s="47">
        <f t="shared" si="3"/>
        <v>1.0349999999999999</v>
      </c>
      <c r="J16" s="47">
        <f t="shared" si="3"/>
        <v>1.1499999999999999</v>
      </c>
      <c r="K16" s="47">
        <f t="shared" si="3"/>
        <v>0.72499999999999998</v>
      </c>
      <c r="L16" s="47">
        <f t="shared" si="3"/>
        <v>0.60499999999999998</v>
      </c>
      <c r="M16" s="47">
        <f t="shared" si="3"/>
        <v>0.33500000000000002</v>
      </c>
      <c r="N16" s="47">
        <f t="shared" si="3"/>
        <v>0.51500000000000001</v>
      </c>
      <c r="O16" s="9"/>
      <c r="P16" s="30"/>
      <c r="Q16" s="5"/>
      <c r="R16" s="4"/>
      <c r="S16" s="5"/>
      <c r="T16" s="5"/>
      <c r="U16" s="5"/>
      <c r="V16" s="11"/>
      <c r="W16" s="11"/>
      <c r="X16" s="11"/>
      <c r="Y16" s="11"/>
      <c r="Z16" s="11"/>
      <c r="AA16" s="11"/>
      <c r="AB16" s="11"/>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c r="IW16" s="49"/>
      <c r="IX16" s="49"/>
      <c r="IY16" s="49"/>
      <c r="IZ16" s="49"/>
      <c r="JA16" s="49"/>
      <c r="JB16" s="49"/>
      <c r="JC16" s="49"/>
      <c r="JD16" s="49"/>
      <c r="JE16" s="49"/>
      <c r="JF16" s="49"/>
      <c r="JG16" s="49"/>
      <c r="JH16" s="49"/>
      <c r="JI16" s="49"/>
      <c r="JJ16" s="49"/>
      <c r="JK16" s="49"/>
      <c r="JL16" s="49"/>
      <c r="JM16" s="49"/>
      <c r="JN16" s="49"/>
      <c r="JO16" s="49"/>
      <c r="JP16" s="49"/>
      <c r="JQ16" s="49"/>
      <c r="JR16" s="49"/>
      <c r="JS16" s="49"/>
      <c r="JT16" s="49"/>
      <c r="JU16" s="49"/>
      <c r="JV16" s="49"/>
      <c r="JW16" s="49"/>
      <c r="JX16" s="49"/>
      <c r="JY16" s="49"/>
      <c r="JZ16" s="49"/>
      <c r="KA16" s="49"/>
      <c r="KB16" s="49"/>
      <c r="KC16" s="49"/>
      <c r="KD16" s="49"/>
      <c r="KE16" s="49"/>
      <c r="KF16" s="49"/>
      <c r="KG16" s="49"/>
      <c r="KH16" s="49"/>
      <c r="KI16" s="49"/>
      <c r="KJ16" s="49"/>
      <c r="KK16" s="49"/>
      <c r="KL16" s="49"/>
      <c r="KM16" s="49"/>
      <c r="KN16" s="49"/>
      <c r="KO16" s="49"/>
      <c r="KP16" s="49"/>
      <c r="KQ16" s="49"/>
      <c r="KR16" s="49"/>
      <c r="KS16" s="49"/>
      <c r="KT16" s="49"/>
      <c r="KU16" s="49"/>
      <c r="KV16" s="49"/>
      <c r="KW16" s="49"/>
      <c r="KX16" s="49"/>
      <c r="KY16" s="49"/>
      <c r="KZ16" s="49"/>
      <c r="LA16" s="49"/>
      <c r="LB16" s="49"/>
      <c r="LC16" s="49"/>
      <c r="LD16" s="49"/>
      <c r="LE16" s="49"/>
      <c r="LF16" s="49"/>
      <c r="LG16" s="49"/>
      <c r="LH16" s="49"/>
      <c r="LI16" s="49"/>
      <c r="LJ16" s="49"/>
      <c r="LK16" s="49"/>
      <c r="LL16" s="49"/>
      <c r="LM16" s="49"/>
      <c r="LN16" s="49"/>
      <c r="LO16" s="49"/>
      <c r="LP16" s="49"/>
      <c r="LQ16" s="49"/>
      <c r="LR16" s="49"/>
      <c r="LS16" s="49"/>
      <c r="LT16" s="49"/>
      <c r="LU16" s="49"/>
      <c r="LV16" s="49"/>
      <c r="LW16" s="49"/>
      <c r="LX16" s="49"/>
      <c r="LY16" s="49"/>
      <c r="LZ16" s="49"/>
      <c r="MA16" s="49"/>
      <c r="MB16" s="49"/>
      <c r="MC16" s="49"/>
      <c r="MD16" s="49"/>
      <c r="ME16" s="49"/>
      <c r="MF16" s="49"/>
      <c r="MG16" s="49"/>
      <c r="MH16" s="49"/>
      <c r="MI16" s="49"/>
      <c r="MJ16" s="49"/>
      <c r="MK16" s="49"/>
      <c r="ML16" s="49"/>
      <c r="MM16" s="49"/>
      <c r="MN16" s="49"/>
      <c r="MO16" s="49"/>
      <c r="MP16" s="49"/>
      <c r="MQ16" s="49"/>
      <c r="MR16" s="49"/>
      <c r="MS16" s="49"/>
      <c r="MT16" s="49"/>
      <c r="MU16" s="49"/>
      <c r="MV16" s="49"/>
      <c r="MW16" s="49"/>
      <c r="MX16" s="49"/>
      <c r="MY16" s="49"/>
      <c r="MZ16" s="49"/>
      <c r="NA16" s="49"/>
      <c r="NB16" s="49"/>
      <c r="NC16" s="49"/>
      <c r="ND16" s="49"/>
      <c r="NE16" s="49"/>
      <c r="NF16" s="49"/>
      <c r="NG16" s="49"/>
      <c r="NH16" s="49"/>
      <c r="NI16" s="49"/>
      <c r="NJ16" s="49"/>
      <c r="NK16" s="49"/>
      <c r="NL16" s="49"/>
      <c r="NM16" s="49"/>
      <c r="NN16" s="49"/>
      <c r="NO16" s="49"/>
      <c r="NP16" s="49"/>
      <c r="NQ16" s="49"/>
      <c r="NR16" s="49"/>
      <c r="NS16" s="49"/>
      <c r="NT16" s="49"/>
      <c r="NU16" s="49"/>
      <c r="NV16" s="49"/>
      <c r="NW16" s="49"/>
      <c r="NX16" s="49"/>
      <c r="NY16" s="49"/>
      <c r="NZ16" s="49"/>
      <c r="OA16" s="49"/>
      <c r="OB16" s="49"/>
      <c r="OC16" s="49"/>
      <c r="OD16" s="49"/>
      <c r="OE16" s="49"/>
      <c r="OF16" s="49"/>
      <c r="OG16" s="49"/>
      <c r="OH16" s="49"/>
      <c r="OI16" s="49"/>
      <c r="OJ16" s="49"/>
      <c r="OK16" s="49"/>
      <c r="OL16" s="49"/>
      <c r="OM16" s="49"/>
      <c r="ON16" s="49"/>
      <c r="OO16" s="49"/>
      <c r="OP16" s="49"/>
      <c r="OQ16" s="49"/>
      <c r="OR16" s="49"/>
      <c r="OS16" s="49"/>
      <c r="OT16" s="49"/>
      <c r="OU16" s="49"/>
      <c r="OV16" s="49"/>
      <c r="OW16" s="49"/>
      <c r="OX16" s="49"/>
      <c r="OY16" s="49"/>
      <c r="OZ16" s="49"/>
      <c r="PA16" s="49"/>
      <c r="PB16" s="49"/>
      <c r="PC16" s="49"/>
      <c r="PD16" s="49"/>
      <c r="PE16" s="49"/>
      <c r="PF16" s="49"/>
      <c r="PG16" s="49"/>
      <c r="PH16" s="49"/>
      <c r="PI16" s="49"/>
      <c r="PJ16" s="49"/>
      <c r="PK16" s="49"/>
      <c r="PL16" s="49"/>
      <c r="PM16" s="49"/>
      <c r="PN16" s="49"/>
      <c r="PO16" s="49"/>
      <c r="PP16" s="49"/>
      <c r="PQ16" s="49"/>
      <c r="PR16" s="49"/>
      <c r="PS16" s="49"/>
      <c r="PT16" s="49"/>
      <c r="PU16" s="49"/>
      <c r="PV16" s="49"/>
      <c r="PW16" s="49"/>
      <c r="PX16" s="49"/>
      <c r="PY16" s="49"/>
      <c r="PZ16" s="49"/>
      <c r="QA16" s="49"/>
      <c r="QB16" s="49"/>
      <c r="QC16" s="49"/>
      <c r="QD16" s="49"/>
      <c r="QE16" s="49"/>
      <c r="QF16" s="49"/>
      <c r="QG16" s="49"/>
      <c r="QH16" s="49"/>
      <c r="QI16" s="49"/>
      <c r="QJ16" s="49"/>
      <c r="QK16" s="49"/>
      <c r="QL16" s="49"/>
      <c r="QM16" s="49"/>
      <c r="QN16" s="49"/>
      <c r="QO16" s="49"/>
      <c r="QP16" s="49"/>
      <c r="QQ16" s="49"/>
      <c r="QR16" s="49"/>
      <c r="QS16" s="49"/>
      <c r="QT16" s="49"/>
      <c r="QU16" s="49"/>
      <c r="QV16" s="49"/>
      <c r="QW16" s="49"/>
      <c r="QX16" s="49"/>
      <c r="QY16" s="49"/>
      <c r="QZ16" s="49"/>
      <c r="RA16" s="49"/>
      <c r="RB16" s="49"/>
      <c r="RC16" s="49"/>
      <c r="RD16" s="49"/>
      <c r="RE16" s="49"/>
      <c r="RF16" s="49"/>
      <c r="RG16" s="49"/>
      <c r="RH16" s="49"/>
      <c r="RI16" s="49"/>
      <c r="RJ16" s="49"/>
      <c r="RK16" s="49"/>
      <c r="RL16" s="49"/>
      <c r="RM16" s="49"/>
      <c r="RN16" s="49"/>
      <c r="RO16" s="49"/>
      <c r="RP16" s="49"/>
      <c r="RQ16" s="49"/>
      <c r="RR16" s="49"/>
      <c r="RS16" s="49"/>
      <c r="RT16" s="49"/>
      <c r="RU16" s="49"/>
      <c r="RV16" s="49"/>
      <c r="RW16" s="49"/>
      <c r="RX16" s="49"/>
      <c r="RY16" s="49"/>
      <c r="RZ16" s="49"/>
      <c r="SA16" s="49"/>
      <c r="SB16" s="49"/>
      <c r="SC16" s="49"/>
      <c r="SD16" s="49"/>
      <c r="SE16" s="49"/>
      <c r="SF16" s="49"/>
      <c r="SG16" s="49"/>
      <c r="SH16" s="49"/>
      <c r="SI16" s="49"/>
      <c r="SJ16" s="49"/>
      <c r="SK16" s="49"/>
      <c r="SL16" s="49"/>
      <c r="SM16" s="49"/>
      <c r="SN16" s="49"/>
      <c r="SO16" s="49"/>
      <c r="SP16" s="49"/>
      <c r="SQ16" s="49"/>
      <c r="SR16" s="49"/>
      <c r="SS16" s="49"/>
      <c r="ST16" s="49"/>
      <c r="SU16" s="49"/>
      <c r="SV16" s="49"/>
      <c r="SW16" s="49"/>
      <c r="SX16" s="49"/>
      <c r="SY16" s="49"/>
      <c r="SZ16" s="49"/>
      <c r="TA16" s="49"/>
      <c r="TB16" s="49"/>
      <c r="TC16" s="49"/>
      <c r="TD16" s="49"/>
      <c r="TE16" s="49"/>
      <c r="TF16" s="49"/>
      <c r="TG16" s="49"/>
      <c r="TH16" s="49"/>
      <c r="TI16" s="49"/>
      <c r="TJ16" s="49"/>
      <c r="TK16" s="49"/>
    </row>
    <row r="17" spans="1:531" s="51" customFormat="1" ht="45" customHeight="1">
      <c r="A17" s="135" t="s">
        <v>183</v>
      </c>
      <c r="B17" s="3" t="str">
        <f>B14</f>
        <v xml:space="preserve">Low water use plant demand (inches), Tucson, AZ </v>
      </c>
      <c r="C17" s="8">
        <f>C14</f>
        <v>0.78</v>
      </c>
      <c r="D17" s="8">
        <f t="shared" ref="D17:N17" si="4">D14</f>
        <v>0.96720000000000006</v>
      </c>
      <c r="E17" s="8">
        <f t="shared" si="4"/>
        <v>1.56</v>
      </c>
      <c r="F17" s="8">
        <f t="shared" si="4"/>
        <v>2.0903999999999998</v>
      </c>
      <c r="G17" s="8">
        <f t="shared" si="4"/>
        <v>2.5896000000000003</v>
      </c>
      <c r="H17" s="8">
        <f t="shared" si="4"/>
        <v>2.7456</v>
      </c>
      <c r="I17" s="8">
        <f t="shared" si="4"/>
        <v>2.4335999999999998</v>
      </c>
      <c r="J17" s="8">
        <f t="shared" si="4"/>
        <v>2.0592000000000001</v>
      </c>
      <c r="K17" s="8">
        <f t="shared" si="4"/>
        <v>1.8720000000000001</v>
      </c>
      <c r="L17" s="8">
        <f t="shared" si="4"/>
        <v>1.4976</v>
      </c>
      <c r="M17" s="8">
        <f t="shared" si="4"/>
        <v>0.93600000000000005</v>
      </c>
      <c r="N17" s="8">
        <f t="shared" si="4"/>
        <v>0.68640000000000001</v>
      </c>
      <c r="O17" s="9"/>
      <c r="P17" s="30"/>
      <c r="Q17" s="5"/>
      <c r="R17" s="4"/>
      <c r="S17" s="5"/>
      <c r="T17" s="5"/>
      <c r="U17" s="5"/>
      <c r="V17" s="11"/>
      <c r="W17" s="11"/>
      <c r="X17" s="11"/>
      <c r="Y17" s="11"/>
      <c r="Z17" s="11"/>
      <c r="AA17" s="11"/>
      <c r="AB17" s="11"/>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c r="IW17" s="49"/>
      <c r="IX17" s="49"/>
      <c r="IY17" s="49"/>
      <c r="IZ17" s="49"/>
      <c r="JA17" s="49"/>
      <c r="JB17" s="49"/>
      <c r="JC17" s="49"/>
      <c r="JD17" s="49"/>
      <c r="JE17" s="49"/>
      <c r="JF17" s="49"/>
      <c r="JG17" s="49"/>
      <c r="JH17" s="49"/>
      <c r="JI17" s="49"/>
      <c r="JJ17" s="49"/>
      <c r="JK17" s="49"/>
      <c r="JL17" s="49"/>
      <c r="JM17" s="49"/>
      <c r="JN17" s="49"/>
      <c r="JO17" s="49"/>
      <c r="JP17" s="49"/>
      <c r="JQ17" s="49"/>
      <c r="JR17" s="49"/>
      <c r="JS17" s="49"/>
      <c r="JT17" s="49"/>
      <c r="JU17" s="49"/>
      <c r="JV17" s="49"/>
      <c r="JW17" s="49"/>
      <c r="JX17" s="49"/>
      <c r="JY17" s="49"/>
      <c r="JZ17" s="49"/>
      <c r="KA17" s="49"/>
      <c r="KB17" s="49"/>
      <c r="KC17" s="49"/>
      <c r="KD17" s="49"/>
      <c r="KE17" s="49"/>
      <c r="KF17" s="49"/>
      <c r="KG17" s="49"/>
      <c r="KH17" s="49"/>
      <c r="KI17" s="49"/>
      <c r="KJ17" s="49"/>
      <c r="KK17" s="49"/>
      <c r="KL17" s="49"/>
      <c r="KM17" s="49"/>
      <c r="KN17" s="49"/>
      <c r="KO17" s="49"/>
      <c r="KP17" s="49"/>
      <c r="KQ17" s="49"/>
      <c r="KR17" s="49"/>
      <c r="KS17" s="49"/>
      <c r="KT17" s="49"/>
      <c r="KU17" s="49"/>
      <c r="KV17" s="49"/>
      <c r="KW17" s="49"/>
      <c r="KX17" s="49"/>
      <c r="KY17" s="49"/>
      <c r="KZ17" s="49"/>
      <c r="LA17" s="49"/>
      <c r="LB17" s="49"/>
      <c r="LC17" s="49"/>
      <c r="LD17" s="49"/>
      <c r="LE17" s="49"/>
      <c r="LF17" s="49"/>
      <c r="LG17" s="49"/>
      <c r="LH17" s="49"/>
      <c r="LI17" s="49"/>
      <c r="LJ17" s="49"/>
      <c r="LK17" s="49"/>
      <c r="LL17" s="49"/>
      <c r="LM17" s="49"/>
      <c r="LN17" s="49"/>
      <c r="LO17" s="49"/>
      <c r="LP17" s="49"/>
      <c r="LQ17" s="49"/>
      <c r="LR17" s="49"/>
      <c r="LS17" s="49"/>
      <c r="LT17" s="49"/>
      <c r="LU17" s="49"/>
      <c r="LV17" s="49"/>
      <c r="LW17" s="49"/>
      <c r="LX17" s="49"/>
      <c r="LY17" s="49"/>
      <c r="LZ17" s="49"/>
      <c r="MA17" s="49"/>
      <c r="MB17" s="49"/>
      <c r="MC17" s="49"/>
      <c r="MD17" s="49"/>
      <c r="ME17" s="49"/>
      <c r="MF17" s="49"/>
      <c r="MG17" s="49"/>
      <c r="MH17" s="49"/>
      <c r="MI17" s="49"/>
      <c r="MJ17" s="49"/>
      <c r="MK17" s="49"/>
      <c r="ML17" s="49"/>
      <c r="MM17" s="49"/>
      <c r="MN17" s="49"/>
      <c r="MO17" s="49"/>
      <c r="MP17" s="49"/>
      <c r="MQ17" s="49"/>
      <c r="MR17" s="49"/>
      <c r="MS17" s="49"/>
      <c r="MT17" s="49"/>
      <c r="MU17" s="49"/>
      <c r="MV17" s="49"/>
      <c r="MW17" s="49"/>
      <c r="MX17" s="49"/>
      <c r="MY17" s="49"/>
      <c r="MZ17" s="49"/>
      <c r="NA17" s="49"/>
      <c r="NB17" s="49"/>
      <c r="NC17" s="49"/>
      <c r="ND17" s="49"/>
      <c r="NE17" s="49"/>
      <c r="NF17" s="49"/>
      <c r="NG17" s="49"/>
      <c r="NH17" s="49"/>
      <c r="NI17" s="49"/>
      <c r="NJ17" s="49"/>
      <c r="NK17" s="49"/>
      <c r="NL17" s="49"/>
      <c r="NM17" s="49"/>
      <c r="NN17" s="49"/>
      <c r="NO17" s="49"/>
      <c r="NP17" s="49"/>
      <c r="NQ17" s="49"/>
      <c r="NR17" s="49"/>
      <c r="NS17" s="49"/>
      <c r="NT17" s="49"/>
      <c r="NU17" s="49"/>
      <c r="NV17" s="49"/>
      <c r="NW17" s="49"/>
      <c r="NX17" s="49"/>
      <c r="NY17" s="49"/>
      <c r="NZ17" s="49"/>
      <c r="OA17" s="49"/>
      <c r="OB17" s="49"/>
      <c r="OC17" s="49"/>
      <c r="OD17" s="49"/>
      <c r="OE17" s="49"/>
      <c r="OF17" s="49"/>
      <c r="OG17" s="49"/>
      <c r="OH17" s="49"/>
      <c r="OI17" s="49"/>
      <c r="OJ17" s="49"/>
      <c r="OK17" s="49"/>
      <c r="OL17" s="49"/>
      <c r="OM17" s="49"/>
      <c r="ON17" s="49"/>
      <c r="OO17" s="49"/>
      <c r="OP17" s="49"/>
      <c r="OQ17" s="49"/>
      <c r="OR17" s="49"/>
      <c r="OS17" s="49"/>
      <c r="OT17" s="49"/>
      <c r="OU17" s="49"/>
      <c r="OV17" s="49"/>
      <c r="OW17" s="49"/>
      <c r="OX17" s="49"/>
      <c r="OY17" s="49"/>
      <c r="OZ17" s="49"/>
      <c r="PA17" s="49"/>
      <c r="PB17" s="49"/>
      <c r="PC17" s="49"/>
      <c r="PD17" s="49"/>
      <c r="PE17" s="49"/>
      <c r="PF17" s="49"/>
      <c r="PG17" s="49"/>
      <c r="PH17" s="49"/>
      <c r="PI17" s="49"/>
      <c r="PJ17" s="49"/>
      <c r="PK17" s="49"/>
      <c r="PL17" s="49"/>
      <c r="PM17" s="49"/>
      <c r="PN17" s="49"/>
      <c r="PO17" s="49"/>
      <c r="PP17" s="49"/>
      <c r="PQ17" s="49"/>
      <c r="PR17" s="49"/>
      <c r="PS17" s="49"/>
      <c r="PT17" s="49"/>
      <c r="PU17" s="49"/>
      <c r="PV17" s="49"/>
      <c r="PW17" s="49"/>
      <c r="PX17" s="49"/>
      <c r="PY17" s="49"/>
      <c r="PZ17" s="49"/>
      <c r="QA17" s="49"/>
      <c r="QB17" s="49"/>
      <c r="QC17" s="49"/>
      <c r="QD17" s="49"/>
      <c r="QE17" s="49"/>
      <c r="QF17" s="49"/>
      <c r="QG17" s="49"/>
      <c r="QH17" s="49"/>
      <c r="QI17" s="49"/>
      <c r="QJ17" s="49"/>
      <c r="QK17" s="49"/>
      <c r="QL17" s="49"/>
      <c r="QM17" s="49"/>
      <c r="QN17" s="49"/>
      <c r="QO17" s="49"/>
      <c r="QP17" s="49"/>
      <c r="QQ17" s="49"/>
      <c r="QR17" s="49"/>
      <c r="QS17" s="49"/>
      <c r="QT17" s="49"/>
      <c r="QU17" s="49"/>
      <c r="QV17" s="49"/>
      <c r="QW17" s="49"/>
      <c r="QX17" s="49"/>
      <c r="QY17" s="49"/>
      <c r="QZ17" s="49"/>
      <c r="RA17" s="49"/>
      <c r="RB17" s="49"/>
      <c r="RC17" s="49"/>
      <c r="RD17" s="49"/>
      <c r="RE17" s="49"/>
      <c r="RF17" s="49"/>
      <c r="RG17" s="49"/>
      <c r="RH17" s="49"/>
      <c r="RI17" s="49"/>
      <c r="RJ17" s="49"/>
      <c r="RK17" s="49"/>
      <c r="RL17" s="49"/>
      <c r="RM17" s="49"/>
      <c r="RN17" s="49"/>
      <c r="RO17" s="49"/>
      <c r="RP17" s="49"/>
      <c r="RQ17" s="49"/>
      <c r="RR17" s="49"/>
      <c r="RS17" s="49"/>
      <c r="RT17" s="49"/>
      <c r="RU17" s="49"/>
      <c r="RV17" s="49"/>
      <c r="RW17" s="49"/>
      <c r="RX17" s="49"/>
      <c r="RY17" s="49"/>
      <c r="RZ17" s="49"/>
      <c r="SA17" s="49"/>
      <c r="SB17" s="49"/>
      <c r="SC17" s="49"/>
      <c r="SD17" s="49"/>
      <c r="SE17" s="49"/>
      <c r="SF17" s="49"/>
      <c r="SG17" s="49"/>
      <c r="SH17" s="49"/>
      <c r="SI17" s="49"/>
      <c r="SJ17" s="49"/>
      <c r="SK17" s="49"/>
      <c r="SL17" s="49"/>
      <c r="SM17" s="49"/>
      <c r="SN17" s="49"/>
      <c r="SO17" s="49"/>
      <c r="SP17" s="49"/>
      <c r="SQ17" s="49"/>
      <c r="SR17" s="49"/>
      <c r="SS17" s="49"/>
      <c r="ST17" s="49"/>
      <c r="SU17" s="49"/>
      <c r="SV17" s="49"/>
      <c r="SW17" s="49"/>
      <c r="SX17" s="49"/>
      <c r="SY17" s="49"/>
      <c r="SZ17" s="49"/>
      <c r="TA17" s="49"/>
      <c r="TB17" s="49"/>
      <c r="TC17" s="49"/>
      <c r="TD17" s="49"/>
      <c r="TE17" s="49"/>
      <c r="TF17" s="49"/>
      <c r="TG17" s="49"/>
      <c r="TH17" s="49"/>
      <c r="TI17" s="49"/>
      <c r="TJ17" s="49"/>
      <c r="TK17" s="49"/>
    </row>
    <row r="18" spans="1:531" ht="25" customHeight="1" thickBot="1">
      <c r="A18" s="4"/>
      <c r="B18" s="212" t="s">
        <v>181</v>
      </c>
      <c r="C18" s="212"/>
      <c r="D18" s="212"/>
      <c r="E18" s="212"/>
      <c r="F18" s="212"/>
      <c r="G18" s="212"/>
      <c r="H18" s="212"/>
      <c r="I18" s="212"/>
      <c r="J18" s="212"/>
      <c r="K18" s="212"/>
      <c r="L18" s="212"/>
      <c r="M18" s="212"/>
      <c r="N18" s="212"/>
      <c r="O18" s="34"/>
      <c r="P18" s="40"/>
      <c r="Q18" s="50"/>
      <c r="R18" s="50"/>
      <c r="S18" s="50"/>
      <c r="T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row>
    <row r="19" spans="1:531" s="52" customFormat="1" ht="22" customHeight="1">
      <c r="A19" s="207" t="s">
        <v>60</v>
      </c>
      <c r="B19" s="57"/>
      <c r="C19" s="58" t="s">
        <v>7</v>
      </c>
      <c r="D19" s="59" t="s">
        <v>8</v>
      </c>
      <c r="E19" s="59" t="s">
        <v>9</v>
      </c>
      <c r="F19" s="59" t="s">
        <v>10</v>
      </c>
      <c r="G19" s="59" t="s">
        <v>11</v>
      </c>
      <c r="H19" s="36" t="s">
        <v>12</v>
      </c>
      <c r="I19" s="36" t="s">
        <v>13</v>
      </c>
      <c r="J19" s="36" t="s">
        <v>14</v>
      </c>
      <c r="K19" s="36" t="s">
        <v>15</v>
      </c>
      <c r="L19" s="36" t="s">
        <v>16</v>
      </c>
      <c r="M19" s="36" t="s">
        <v>17</v>
      </c>
      <c r="N19" s="36" t="s">
        <v>18</v>
      </c>
      <c r="O19" s="10" t="s">
        <v>0</v>
      </c>
      <c r="P19" s="29"/>
      <c r="Q19" s="50"/>
      <c r="R19" s="50"/>
      <c r="S19" s="50"/>
      <c r="T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c r="IW19" s="49"/>
      <c r="IX19" s="49"/>
      <c r="IY19" s="49"/>
      <c r="IZ19" s="49"/>
      <c r="JA19" s="49"/>
      <c r="JB19" s="49"/>
      <c r="JC19" s="49"/>
      <c r="JD19" s="49"/>
      <c r="JE19" s="49"/>
      <c r="JF19" s="49"/>
      <c r="JG19" s="49"/>
      <c r="JH19" s="49"/>
      <c r="JI19" s="49"/>
      <c r="JJ19" s="49"/>
      <c r="JK19" s="49"/>
      <c r="JL19" s="49"/>
      <c r="JM19" s="49"/>
      <c r="JN19" s="49"/>
      <c r="JO19" s="49"/>
      <c r="JP19" s="49"/>
      <c r="JQ19" s="49"/>
      <c r="JR19" s="49"/>
      <c r="JS19" s="49"/>
      <c r="JT19" s="49"/>
      <c r="JU19" s="49"/>
      <c r="JV19" s="49"/>
      <c r="JW19" s="49"/>
      <c r="JX19" s="49"/>
      <c r="JY19" s="49"/>
      <c r="JZ19" s="49"/>
      <c r="KA19" s="49"/>
      <c r="KB19" s="49"/>
      <c r="KC19" s="49"/>
      <c r="KD19" s="49"/>
      <c r="KE19" s="49"/>
      <c r="KF19" s="49"/>
      <c r="KG19" s="49"/>
      <c r="KH19" s="49"/>
      <c r="KI19" s="49"/>
      <c r="KJ19" s="49"/>
      <c r="KK19" s="49"/>
      <c r="KL19" s="49"/>
      <c r="KM19" s="49"/>
      <c r="KN19" s="49"/>
      <c r="KO19" s="49"/>
      <c r="KP19" s="49"/>
      <c r="KQ19" s="49"/>
      <c r="KR19" s="49"/>
      <c r="KS19" s="49"/>
      <c r="KT19" s="49"/>
      <c r="KU19" s="49"/>
      <c r="KV19" s="49"/>
      <c r="KW19" s="49"/>
      <c r="KX19" s="49"/>
      <c r="KY19" s="49"/>
      <c r="KZ19" s="49"/>
      <c r="LA19" s="49"/>
      <c r="LB19" s="49"/>
      <c r="LC19" s="49"/>
      <c r="LD19" s="49"/>
      <c r="LE19" s="49"/>
      <c r="LF19" s="49"/>
      <c r="LG19" s="49"/>
      <c r="LH19" s="49"/>
      <c r="LI19" s="49"/>
      <c r="LJ19" s="49"/>
      <c r="LK19" s="49"/>
      <c r="LL19" s="49"/>
      <c r="LM19" s="49"/>
      <c r="LN19" s="49"/>
      <c r="LO19" s="49"/>
      <c r="LP19" s="49"/>
      <c r="LQ19" s="49"/>
      <c r="LR19" s="49"/>
      <c r="LS19" s="49"/>
      <c r="LT19" s="49"/>
      <c r="LU19" s="49"/>
      <c r="LV19" s="49"/>
      <c r="LW19" s="49"/>
      <c r="LX19" s="49"/>
      <c r="LY19" s="49"/>
      <c r="LZ19" s="49"/>
      <c r="MA19" s="49"/>
      <c r="MB19" s="49"/>
      <c r="MC19" s="49"/>
      <c r="MD19" s="49"/>
      <c r="ME19" s="49"/>
      <c r="MF19" s="49"/>
      <c r="MG19" s="49"/>
      <c r="MH19" s="49"/>
      <c r="MI19" s="49"/>
      <c r="MJ19" s="49"/>
      <c r="MK19" s="49"/>
      <c r="ML19" s="49"/>
      <c r="MM19" s="49"/>
      <c r="MN19" s="49"/>
      <c r="MO19" s="49"/>
      <c r="MP19" s="49"/>
      <c r="MQ19" s="49"/>
      <c r="MR19" s="49"/>
      <c r="MS19" s="49"/>
      <c r="MT19" s="49"/>
      <c r="MU19" s="49"/>
      <c r="MV19" s="49"/>
      <c r="MW19" s="49"/>
      <c r="MX19" s="49"/>
      <c r="MY19" s="49"/>
      <c r="MZ19" s="49"/>
      <c r="NA19" s="49"/>
      <c r="NB19" s="49"/>
      <c r="NC19" s="49"/>
      <c r="ND19" s="49"/>
      <c r="NE19" s="49"/>
      <c r="NF19" s="49"/>
      <c r="NG19" s="49"/>
      <c r="NH19" s="49"/>
      <c r="NI19" s="49"/>
      <c r="NJ19" s="49"/>
      <c r="NK19" s="49"/>
      <c r="NL19" s="49"/>
      <c r="NM19" s="49"/>
      <c r="NN19" s="49"/>
      <c r="NO19" s="49"/>
      <c r="NP19" s="49"/>
      <c r="NQ19" s="49"/>
      <c r="NR19" s="49"/>
      <c r="NS19" s="49"/>
      <c r="NT19" s="49"/>
      <c r="NU19" s="49"/>
      <c r="NV19" s="49"/>
      <c r="NW19" s="49"/>
      <c r="NX19" s="49"/>
      <c r="NY19" s="49"/>
      <c r="NZ19" s="49"/>
      <c r="OA19" s="49"/>
      <c r="OB19" s="49"/>
      <c r="OC19" s="49"/>
      <c r="OD19" s="49"/>
      <c r="OE19" s="49"/>
      <c r="OF19" s="49"/>
      <c r="OG19" s="49"/>
      <c r="OH19" s="49"/>
      <c r="OI19" s="49"/>
      <c r="OJ19" s="49"/>
      <c r="OK19" s="49"/>
      <c r="OL19" s="49"/>
      <c r="OM19" s="49"/>
      <c r="ON19" s="49"/>
      <c r="OO19" s="49"/>
      <c r="OP19" s="49"/>
      <c r="OQ19" s="49"/>
      <c r="OR19" s="49"/>
      <c r="OS19" s="49"/>
      <c r="OT19" s="49"/>
      <c r="OU19" s="49"/>
      <c r="OV19" s="49"/>
      <c r="OW19" s="49"/>
      <c r="OX19" s="49"/>
      <c r="OY19" s="49"/>
      <c r="OZ19" s="49"/>
      <c r="PA19" s="49"/>
      <c r="PB19" s="49"/>
      <c r="PC19" s="49"/>
      <c r="PD19" s="49"/>
      <c r="PE19" s="49"/>
      <c r="PF19" s="49"/>
      <c r="PG19" s="49"/>
      <c r="PH19" s="49"/>
      <c r="PI19" s="49"/>
      <c r="PJ19" s="49"/>
      <c r="PK19" s="49"/>
      <c r="PL19" s="49"/>
      <c r="PM19" s="49"/>
      <c r="PN19" s="49"/>
      <c r="PO19" s="49"/>
      <c r="PP19" s="49"/>
      <c r="PQ19" s="49"/>
      <c r="PR19" s="49"/>
      <c r="PS19" s="49"/>
      <c r="PT19" s="49"/>
      <c r="PU19" s="49"/>
      <c r="PV19" s="49"/>
      <c r="PW19" s="49"/>
      <c r="PX19" s="49"/>
      <c r="PY19" s="49"/>
      <c r="PZ19" s="49"/>
      <c r="QA19" s="49"/>
      <c r="QB19" s="49"/>
      <c r="QC19" s="49"/>
      <c r="QD19" s="49"/>
      <c r="QE19" s="49"/>
      <c r="QF19" s="49"/>
      <c r="QG19" s="49"/>
      <c r="QH19" s="49"/>
      <c r="QI19" s="49"/>
      <c r="QJ19" s="49"/>
      <c r="QK19" s="49"/>
      <c r="QL19" s="49"/>
      <c r="QM19" s="49"/>
      <c r="QN19" s="49"/>
      <c r="QO19" s="49"/>
      <c r="QP19" s="49"/>
      <c r="QQ19" s="49"/>
      <c r="QR19" s="49"/>
      <c r="QS19" s="49"/>
      <c r="QT19" s="49"/>
      <c r="QU19" s="49"/>
      <c r="QV19" s="49"/>
      <c r="QW19" s="49"/>
      <c r="QX19" s="49"/>
      <c r="QY19" s="49"/>
      <c r="QZ19" s="49"/>
      <c r="RA19" s="49"/>
      <c r="RB19" s="49"/>
      <c r="RC19" s="49"/>
      <c r="RD19" s="49"/>
      <c r="RE19" s="49"/>
      <c r="RF19" s="49"/>
      <c r="RG19" s="49"/>
      <c r="RH19" s="49"/>
      <c r="RI19" s="49"/>
      <c r="RJ19" s="49"/>
      <c r="RK19" s="49"/>
      <c r="RL19" s="49"/>
      <c r="RM19" s="49"/>
      <c r="RN19" s="49"/>
      <c r="RO19" s="49"/>
      <c r="RP19" s="49"/>
      <c r="RQ19" s="49"/>
      <c r="RR19" s="49"/>
      <c r="RS19" s="49"/>
      <c r="RT19" s="49"/>
      <c r="RU19" s="49"/>
      <c r="RV19" s="49"/>
      <c r="RW19" s="49"/>
      <c r="RX19" s="49"/>
      <c r="RY19" s="49"/>
      <c r="RZ19" s="49"/>
      <c r="SA19" s="49"/>
      <c r="SB19" s="49"/>
      <c r="SC19" s="49"/>
      <c r="SD19" s="49"/>
      <c r="SE19" s="49"/>
      <c r="SF19" s="49"/>
      <c r="SG19" s="49"/>
      <c r="SH19" s="49"/>
      <c r="SI19" s="49"/>
      <c r="SJ19" s="49"/>
      <c r="SK19" s="49"/>
      <c r="SL19" s="49"/>
      <c r="SM19" s="49"/>
      <c r="SN19" s="49"/>
      <c r="SO19" s="49"/>
      <c r="SP19" s="49"/>
      <c r="SQ19" s="49"/>
      <c r="SR19" s="49"/>
      <c r="SS19" s="49"/>
      <c r="ST19" s="49"/>
      <c r="SU19" s="49"/>
      <c r="SV19" s="49"/>
      <c r="SW19" s="49"/>
      <c r="SX19" s="49"/>
      <c r="SY19" s="49"/>
      <c r="SZ19" s="49"/>
      <c r="TA19" s="49"/>
      <c r="TB19" s="49"/>
      <c r="TC19" s="49"/>
      <c r="TD19" s="49"/>
      <c r="TE19" s="49"/>
      <c r="TF19" s="49"/>
      <c r="TG19" s="49"/>
      <c r="TH19" s="49"/>
      <c r="TI19" s="49"/>
      <c r="TJ19" s="49"/>
      <c r="TK19" s="49"/>
    </row>
    <row r="20" spans="1:531" s="54" customFormat="1" ht="45" customHeight="1">
      <c r="A20" s="208"/>
      <c r="B20" s="60" t="str">
        <f>B$14</f>
        <v xml:space="preserve">Low water use plant demand (inches), Tucson, AZ </v>
      </c>
      <c r="C20" s="41">
        <f>$C$14</f>
        <v>0.78</v>
      </c>
      <c r="D20" s="41">
        <f>$D$14</f>
        <v>0.96720000000000006</v>
      </c>
      <c r="E20" s="41">
        <f>$E$14</f>
        <v>1.56</v>
      </c>
      <c r="F20" s="41">
        <f>$F$14</f>
        <v>2.0903999999999998</v>
      </c>
      <c r="G20" s="41">
        <f>$G$14</f>
        <v>2.5896000000000003</v>
      </c>
      <c r="H20" s="41">
        <f>$H$14</f>
        <v>2.7456</v>
      </c>
      <c r="I20" s="41">
        <f>$I$14</f>
        <v>2.4335999999999998</v>
      </c>
      <c r="J20" s="41">
        <f>$J$14</f>
        <v>2.0592000000000001</v>
      </c>
      <c r="K20" s="41">
        <f>$K$14</f>
        <v>1.8720000000000001</v>
      </c>
      <c r="L20" s="41">
        <f>$L$14</f>
        <v>1.4976</v>
      </c>
      <c r="M20" s="41">
        <f>$M$14</f>
        <v>0.93600000000000005</v>
      </c>
      <c r="N20" s="41">
        <f>$N$14</f>
        <v>0.68640000000000001</v>
      </c>
      <c r="O20" s="16">
        <f>SUM(C20:N20)</f>
        <v>20.217599999999997</v>
      </c>
      <c r="P20" s="3"/>
      <c r="Q20" s="50"/>
      <c r="R20" s="50"/>
      <c r="S20" s="50"/>
      <c r="T20" s="50"/>
      <c r="U20" s="44" t="s">
        <v>71</v>
      </c>
      <c r="V20" s="81" t="s">
        <v>72</v>
      </c>
      <c r="W20" s="78" t="s">
        <v>74</v>
      </c>
      <c r="X20" s="82" t="s">
        <v>75</v>
      </c>
      <c r="Y20" s="78" t="s">
        <v>76</v>
      </c>
      <c r="Z20" s="78" t="s">
        <v>77</v>
      </c>
      <c r="AA20" s="83" t="s">
        <v>78</v>
      </c>
      <c r="AB20" s="78" t="s">
        <v>79</v>
      </c>
      <c r="AC20" s="78" t="s">
        <v>80</v>
      </c>
      <c r="AD20" s="78" t="s">
        <v>81</v>
      </c>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c r="IW20" s="49"/>
      <c r="IX20" s="49"/>
      <c r="IY20" s="49"/>
      <c r="IZ20" s="49"/>
      <c r="JA20" s="49"/>
      <c r="JB20" s="49"/>
      <c r="JC20" s="49"/>
      <c r="JD20" s="49"/>
      <c r="JE20" s="49"/>
      <c r="JF20" s="49"/>
      <c r="JG20" s="49"/>
      <c r="JH20" s="49"/>
      <c r="JI20" s="49"/>
      <c r="JJ20" s="49"/>
      <c r="JK20" s="49"/>
      <c r="JL20" s="49"/>
      <c r="JM20" s="49"/>
      <c r="JN20" s="49"/>
      <c r="JO20" s="49"/>
      <c r="JP20" s="49"/>
      <c r="JQ20" s="49"/>
      <c r="JR20" s="49"/>
      <c r="JS20" s="49"/>
      <c r="JT20" s="49"/>
      <c r="JU20" s="49"/>
      <c r="JV20" s="49"/>
      <c r="JW20" s="49"/>
      <c r="JX20" s="49"/>
      <c r="JY20" s="49"/>
      <c r="JZ20" s="49"/>
      <c r="KA20" s="49"/>
      <c r="KB20" s="49"/>
      <c r="KC20" s="49"/>
      <c r="KD20" s="49"/>
      <c r="KE20" s="49"/>
      <c r="KF20" s="49"/>
      <c r="KG20" s="49"/>
      <c r="KH20" s="49"/>
      <c r="KI20" s="49"/>
      <c r="KJ20" s="49"/>
      <c r="KK20" s="49"/>
      <c r="KL20" s="49"/>
      <c r="KM20" s="49"/>
      <c r="KN20" s="49"/>
      <c r="KO20" s="49"/>
      <c r="KP20" s="49"/>
      <c r="KQ20" s="49"/>
      <c r="KR20" s="49"/>
      <c r="KS20" s="49"/>
      <c r="KT20" s="49"/>
      <c r="KU20" s="49"/>
      <c r="KV20" s="49"/>
      <c r="KW20" s="49"/>
      <c r="KX20" s="49"/>
      <c r="KY20" s="49"/>
      <c r="KZ20" s="49"/>
      <c r="LA20" s="49"/>
      <c r="LB20" s="49"/>
      <c r="LC20" s="49"/>
      <c r="LD20" s="49"/>
      <c r="LE20" s="49"/>
      <c r="LF20" s="49"/>
      <c r="LG20" s="49"/>
      <c r="LH20" s="49"/>
      <c r="LI20" s="49"/>
      <c r="LJ20" s="49"/>
      <c r="LK20" s="49"/>
      <c r="LL20" s="49"/>
      <c r="LM20" s="49"/>
      <c r="LN20" s="49"/>
      <c r="LO20" s="49"/>
      <c r="LP20" s="49"/>
      <c r="LQ20" s="49"/>
      <c r="LR20" s="49"/>
      <c r="LS20" s="49"/>
      <c r="LT20" s="49"/>
      <c r="LU20" s="49"/>
      <c r="LV20" s="49"/>
      <c r="LW20" s="49"/>
      <c r="LX20" s="49"/>
      <c r="LY20" s="49"/>
      <c r="LZ20" s="49"/>
      <c r="MA20" s="49"/>
      <c r="MB20" s="49"/>
      <c r="MC20" s="49"/>
      <c r="MD20" s="49"/>
      <c r="ME20" s="49"/>
      <c r="MF20" s="49"/>
      <c r="MG20" s="49"/>
      <c r="MH20" s="49"/>
      <c r="MI20" s="49"/>
      <c r="MJ20" s="49"/>
      <c r="MK20" s="49"/>
      <c r="ML20" s="49"/>
      <c r="MM20" s="49"/>
      <c r="MN20" s="49"/>
      <c r="MO20" s="49"/>
      <c r="MP20" s="49"/>
      <c r="MQ20" s="49"/>
      <c r="MR20" s="49"/>
      <c r="MS20" s="49"/>
      <c r="MT20" s="49"/>
      <c r="MU20" s="49"/>
      <c r="MV20" s="49"/>
      <c r="MW20" s="49"/>
      <c r="MX20" s="49"/>
      <c r="MY20" s="49"/>
      <c r="MZ20" s="49"/>
      <c r="NA20" s="49"/>
      <c r="NB20" s="49"/>
      <c r="NC20" s="49"/>
      <c r="ND20" s="49"/>
      <c r="NE20" s="49"/>
      <c r="NF20" s="49"/>
      <c r="NG20" s="49"/>
      <c r="NH20" s="49"/>
      <c r="NI20" s="49"/>
      <c r="NJ20" s="49"/>
      <c r="NK20" s="49"/>
      <c r="NL20" s="49"/>
      <c r="NM20" s="49"/>
      <c r="NN20" s="49"/>
      <c r="NO20" s="49"/>
      <c r="NP20" s="49"/>
      <c r="NQ20" s="49"/>
      <c r="NR20" s="49"/>
      <c r="NS20" s="49"/>
      <c r="NT20" s="49"/>
      <c r="NU20" s="49"/>
      <c r="NV20" s="49"/>
      <c r="NW20" s="49"/>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row>
    <row r="21" spans="1:531" ht="41" customHeight="1">
      <c r="A21" s="208"/>
      <c r="B21" s="57" t="s">
        <v>51</v>
      </c>
      <c r="C21" s="61">
        <f>2*C$10</f>
        <v>0.99</v>
      </c>
      <c r="D21" s="61">
        <f t="shared" ref="D21:N21" si="5">2*D$10</f>
        <v>0.88</v>
      </c>
      <c r="E21" s="61">
        <f t="shared" si="5"/>
        <v>0.81</v>
      </c>
      <c r="F21" s="61">
        <f t="shared" si="5"/>
        <v>0.28000000000000003</v>
      </c>
      <c r="G21" s="61">
        <f t="shared" si="5"/>
        <v>0.24</v>
      </c>
      <c r="H21" s="61">
        <f t="shared" si="5"/>
        <v>0.24</v>
      </c>
      <c r="I21" s="61">
        <f t="shared" si="5"/>
        <v>2.0699999999999998</v>
      </c>
      <c r="J21" s="61">
        <f t="shared" si="5"/>
        <v>2.2999999999999998</v>
      </c>
      <c r="K21" s="61">
        <f t="shared" si="5"/>
        <v>1.45</v>
      </c>
      <c r="L21" s="61">
        <f t="shared" si="5"/>
        <v>1.21</v>
      </c>
      <c r="M21" s="61">
        <f t="shared" si="5"/>
        <v>0.67</v>
      </c>
      <c r="N21" s="61">
        <f t="shared" si="5"/>
        <v>1.03</v>
      </c>
      <c r="O21" s="62">
        <f t="shared" si="1"/>
        <v>12.169999999999998</v>
      </c>
      <c r="P21" s="35" t="s">
        <v>19</v>
      </c>
      <c r="Q21" s="50"/>
      <c r="R21" s="50"/>
      <c r="S21" s="50"/>
      <c r="T21" s="50" t="s">
        <v>70</v>
      </c>
      <c r="U21" s="84" t="s">
        <v>82</v>
      </c>
      <c r="V21" s="42">
        <f>O22</f>
        <v>3</v>
      </c>
      <c r="W21" s="43">
        <f>O26</f>
        <v>8</v>
      </c>
      <c r="X21" s="44">
        <f>O30</f>
        <v>9</v>
      </c>
      <c r="Y21" s="43">
        <f>O34</f>
        <v>9</v>
      </c>
      <c r="Z21" s="80">
        <f>O38</f>
        <v>9</v>
      </c>
      <c r="AA21" s="80">
        <f>O42</f>
        <v>9</v>
      </c>
      <c r="AB21" s="80">
        <f>O46</f>
        <v>9</v>
      </c>
      <c r="AC21" s="80">
        <f>O50</f>
        <v>9</v>
      </c>
      <c r="AD21" s="80">
        <f>O54</f>
        <v>9</v>
      </c>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row>
    <row r="22" spans="1:531" ht="114" customHeight="1" thickBot="1">
      <c r="A22" s="209"/>
      <c r="B22" s="46" t="s">
        <v>38</v>
      </c>
      <c r="C22" s="9">
        <f t="shared" ref="C22:N22" si="6">IF(C21&gt;C$14,1,0)</f>
        <v>1</v>
      </c>
      <c r="D22" s="9">
        <f t="shared" si="6"/>
        <v>0</v>
      </c>
      <c r="E22" s="9">
        <f t="shared" si="6"/>
        <v>0</v>
      </c>
      <c r="F22" s="9">
        <f t="shared" si="6"/>
        <v>0</v>
      </c>
      <c r="G22" s="9">
        <f t="shared" si="6"/>
        <v>0</v>
      </c>
      <c r="H22" s="9">
        <f t="shared" si="6"/>
        <v>0</v>
      </c>
      <c r="I22" s="9">
        <f t="shared" si="6"/>
        <v>0</v>
      </c>
      <c r="J22" s="9">
        <f t="shared" si="6"/>
        <v>1</v>
      </c>
      <c r="K22" s="9">
        <f t="shared" si="6"/>
        <v>0</v>
      </c>
      <c r="L22" s="9">
        <f t="shared" si="6"/>
        <v>0</v>
      </c>
      <c r="M22" s="9">
        <f t="shared" si="6"/>
        <v>0</v>
      </c>
      <c r="N22" s="9">
        <f t="shared" si="6"/>
        <v>1</v>
      </c>
      <c r="O22" s="15">
        <f t="shared" si="1"/>
        <v>3</v>
      </c>
      <c r="P22" s="14" t="s">
        <v>28</v>
      </c>
      <c r="Q22" s="50"/>
      <c r="R22" s="50"/>
      <c r="S22" s="50"/>
      <c r="T22" s="50"/>
      <c r="U22" s="44" t="s">
        <v>73</v>
      </c>
      <c r="V22" s="86">
        <f>O21</f>
        <v>12.169999999999998</v>
      </c>
      <c r="W22" s="87">
        <f>O25</f>
        <v>18.255000000000003</v>
      </c>
      <c r="X22" s="86">
        <f>O29</f>
        <v>24.339999999999996</v>
      </c>
      <c r="Y22" s="87">
        <f>O33</f>
        <v>30.425000000000001</v>
      </c>
      <c r="Z22" s="88">
        <f>O37</f>
        <v>36.510000000000005</v>
      </c>
      <c r="AA22" s="88">
        <f>O41</f>
        <v>42.594999999999992</v>
      </c>
      <c r="AB22" s="88">
        <f>O45</f>
        <v>48.679999999999993</v>
      </c>
      <c r="AC22" s="88">
        <f>O49</f>
        <v>54.764999999999993</v>
      </c>
      <c r="AD22" s="88">
        <f>O53</f>
        <v>60.85</v>
      </c>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row>
    <row r="23" spans="1:531" ht="20" customHeight="1">
      <c r="A23" s="207" t="s">
        <v>61</v>
      </c>
      <c r="B23" s="57"/>
      <c r="C23" s="63" t="s">
        <v>7</v>
      </c>
      <c r="D23" s="59" t="s">
        <v>8</v>
      </c>
      <c r="E23" s="59" t="s">
        <v>9</v>
      </c>
      <c r="F23" s="59" t="s">
        <v>10</v>
      </c>
      <c r="G23" s="59" t="s">
        <v>11</v>
      </c>
      <c r="H23" s="59" t="s">
        <v>12</v>
      </c>
      <c r="I23" s="59" t="s">
        <v>13</v>
      </c>
      <c r="J23" s="59" t="s">
        <v>14</v>
      </c>
      <c r="K23" s="59" t="s">
        <v>15</v>
      </c>
      <c r="L23" s="59" t="s">
        <v>16</v>
      </c>
      <c r="M23" s="59" t="s">
        <v>17</v>
      </c>
      <c r="N23" s="59" t="s">
        <v>18</v>
      </c>
      <c r="O23" s="64" t="s">
        <v>0</v>
      </c>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row>
    <row r="24" spans="1:531" s="53" customFormat="1" ht="47" customHeight="1">
      <c r="A24" s="208"/>
      <c r="B24" s="45" t="str">
        <f>B$14</f>
        <v xml:space="preserve">Low water use plant demand (inches), Tucson, AZ </v>
      </c>
      <c r="C24" s="41">
        <f>$C$14</f>
        <v>0.78</v>
      </c>
      <c r="D24" s="41">
        <f>$D$14</f>
        <v>0.96720000000000006</v>
      </c>
      <c r="E24" s="41">
        <f>E$14</f>
        <v>1.56</v>
      </c>
      <c r="F24" s="41">
        <f>$F$14</f>
        <v>2.0903999999999998</v>
      </c>
      <c r="G24" s="41">
        <f>$G$14</f>
        <v>2.5896000000000003</v>
      </c>
      <c r="H24" s="41">
        <f>$H$14</f>
        <v>2.7456</v>
      </c>
      <c r="I24" s="41">
        <f>$I$14</f>
        <v>2.4335999999999998</v>
      </c>
      <c r="J24" s="41">
        <f>$J$14</f>
        <v>2.0592000000000001</v>
      </c>
      <c r="K24" s="41">
        <f>$K$14</f>
        <v>1.8720000000000001</v>
      </c>
      <c r="L24" s="41">
        <f>$L$14</f>
        <v>1.4976</v>
      </c>
      <c r="M24" s="41">
        <f>$M$14</f>
        <v>0.93600000000000005</v>
      </c>
      <c r="N24" s="41">
        <f>$N$14</f>
        <v>0.68640000000000001</v>
      </c>
      <c r="O24" s="16">
        <f>SUM(C24:N24)</f>
        <v>20.217599999999997</v>
      </c>
      <c r="P24" s="3"/>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c r="IW24" s="49"/>
      <c r="IX24" s="49"/>
      <c r="IY24" s="49"/>
      <c r="IZ24" s="49"/>
      <c r="JA24" s="49"/>
      <c r="JB24" s="49"/>
      <c r="JC24" s="49"/>
      <c r="JD24" s="49"/>
      <c r="JE24" s="49"/>
      <c r="JF24" s="49"/>
      <c r="JG24" s="49"/>
      <c r="JH24" s="49"/>
      <c r="JI24" s="49"/>
      <c r="JJ24" s="49"/>
      <c r="JK24" s="49"/>
      <c r="JL24" s="49"/>
      <c r="JM24" s="49"/>
      <c r="JN24" s="49"/>
      <c r="JO24" s="49"/>
      <c r="JP24" s="49"/>
      <c r="JQ24" s="49"/>
      <c r="JR24" s="49"/>
      <c r="JS24" s="49"/>
      <c r="JT24" s="49"/>
      <c r="JU24" s="49"/>
      <c r="JV24" s="49"/>
      <c r="JW24" s="49"/>
      <c r="JX24" s="49"/>
      <c r="JY24" s="49"/>
      <c r="JZ24" s="49"/>
      <c r="KA24" s="49"/>
      <c r="KB24" s="49"/>
      <c r="KC24" s="49"/>
      <c r="KD24" s="49"/>
      <c r="KE24" s="49"/>
      <c r="KF24" s="49"/>
      <c r="KG24" s="49"/>
      <c r="KH24" s="49"/>
      <c r="KI24" s="49"/>
      <c r="KJ24" s="49"/>
      <c r="KK24" s="49"/>
      <c r="KL24" s="49"/>
      <c r="KM24" s="49"/>
      <c r="KN24" s="49"/>
      <c r="KO24" s="49"/>
      <c r="KP24" s="49"/>
      <c r="KQ24" s="49"/>
      <c r="KR24" s="49"/>
      <c r="KS24" s="49"/>
      <c r="KT24" s="49"/>
      <c r="KU24" s="49"/>
      <c r="KV24" s="49"/>
      <c r="KW24" s="49"/>
      <c r="KX24" s="49"/>
      <c r="KY24" s="49"/>
      <c r="KZ24" s="49"/>
      <c r="LA24" s="49"/>
      <c r="LB24" s="49"/>
      <c r="LC24" s="49"/>
      <c r="LD24" s="49"/>
      <c r="LE24" s="49"/>
      <c r="LF24" s="49"/>
      <c r="LG24" s="49"/>
      <c r="LH24" s="49"/>
      <c r="LI24" s="49"/>
      <c r="LJ24" s="49"/>
      <c r="LK24" s="49"/>
      <c r="LL24" s="49"/>
      <c r="LM24" s="49"/>
      <c r="LN24" s="49"/>
      <c r="LO24" s="49"/>
      <c r="LP24" s="49"/>
      <c r="LQ24" s="49"/>
      <c r="LR24" s="49"/>
      <c r="LS24" s="49"/>
      <c r="LT24" s="49"/>
      <c r="LU24" s="49"/>
      <c r="LV24" s="49"/>
      <c r="LW24" s="49"/>
      <c r="LX24" s="49"/>
      <c r="LY24" s="49"/>
      <c r="LZ24" s="49"/>
      <c r="MA24" s="49"/>
      <c r="MB24" s="49"/>
      <c r="MC24" s="49"/>
      <c r="MD24" s="49"/>
      <c r="ME24" s="49"/>
      <c r="MF24" s="49"/>
      <c r="MG24" s="49"/>
      <c r="MH24" s="49"/>
      <c r="MI24" s="49"/>
      <c r="MJ24" s="49"/>
      <c r="MK24" s="49"/>
      <c r="ML24" s="49"/>
      <c r="MM24" s="49"/>
      <c r="MN24" s="49"/>
      <c r="MO24" s="49"/>
      <c r="MP24" s="49"/>
      <c r="MQ24" s="49"/>
      <c r="MR24" s="49"/>
      <c r="MS24" s="49"/>
      <c r="MT24" s="49"/>
      <c r="MU24" s="49"/>
      <c r="MV24" s="49"/>
      <c r="MW24" s="49"/>
      <c r="MX24" s="49"/>
      <c r="MY24" s="49"/>
      <c r="MZ24" s="49"/>
      <c r="NA24" s="49"/>
      <c r="NB24" s="49"/>
      <c r="NC24" s="49"/>
      <c r="ND24" s="49"/>
      <c r="NE24" s="49"/>
      <c r="NF24" s="49"/>
      <c r="NG24" s="49"/>
      <c r="NH24" s="49"/>
      <c r="NI24" s="49"/>
      <c r="NJ24" s="49"/>
      <c r="NK24" s="49"/>
      <c r="NL24" s="49"/>
      <c r="NM24" s="49"/>
      <c r="NN24" s="49"/>
      <c r="NO24" s="49"/>
      <c r="NP24" s="49"/>
      <c r="NQ24" s="49"/>
      <c r="NR24" s="49"/>
      <c r="NS24" s="49"/>
      <c r="NT24" s="49"/>
      <c r="NU24" s="49"/>
      <c r="NV24" s="49"/>
      <c r="NW24" s="49"/>
    </row>
    <row r="25" spans="1:531" s="49" customFormat="1" ht="30">
      <c r="A25" s="208"/>
      <c r="B25" s="35" t="s">
        <v>52</v>
      </c>
      <c r="C25" s="9">
        <f>3*C$10</f>
        <v>1.4849999999999999</v>
      </c>
      <c r="D25" s="9">
        <f t="shared" ref="D25:N25" si="7">3*D$10</f>
        <v>1.32</v>
      </c>
      <c r="E25" s="9">
        <f t="shared" si="7"/>
        <v>1.2150000000000001</v>
      </c>
      <c r="F25" s="9">
        <f t="shared" si="7"/>
        <v>0.42000000000000004</v>
      </c>
      <c r="G25" s="9">
        <f t="shared" si="7"/>
        <v>0.36</v>
      </c>
      <c r="H25" s="9">
        <f t="shared" si="7"/>
        <v>0.36</v>
      </c>
      <c r="I25" s="9">
        <f t="shared" si="7"/>
        <v>3.1049999999999995</v>
      </c>
      <c r="J25" s="9">
        <f t="shared" si="7"/>
        <v>3.4499999999999997</v>
      </c>
      <c r="K25" s="9">
        <f t="shared" si="7"/>
        <v>2.1749999999999998</v>
      </c>
      <c r="L25" s="9">
        <f t="shared" si="7"/>
        <v>1.8149999999999999</v>
      </c>
      <c r="M25" s="9">
        <f t="shared" si="7"/>
        <v>1.0050000000000001</v>
      </c>
      <c r="N25" s="9">
        <f t="shared" si="7"/>
        <v>1.5449999999999999</v>
      </c>
      <c r="O25" s="27">
        <f t="shared" si="1"/>
        <v>18.255000000000003</v>
      </c>
      <c r="P25" s="3" t="s">
        <v>20</v>
      </c>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row>
    <row r="26" spans="1:531" s="49" customFormat="1" ht="103" customHeight="1" thickBot="1">
      <c r="A26" s="209"/>
      <c r="B26" s="3" t="s">
        <v>46</v>
      </c>
      <c r="C26" s="9">
        <f t="shared" ref="C26:N26" si="8">IF(C25&gt;C$14,1,0)</f>
        <v>1</v>
      </c>
      <c r="D26" s="9">
        <f t="shared" si="8"/>
        <v>1</v>
      </c>
      <c r="E26" s="9">
        <f t="shared" si="8"/>
        <v>0</v>
      </c>
      <c r="F26" s="9">
        <f t="shared" si="8"/>
        <v>0</v>
      </c>
      <c r="G26" s="9">
        <f t="shared" si="8"/>
        <v>0</v>
      </c>
      <c r="H26" s="9">
        <f t="shared" si="8"/>
        <v>0</v>
      </c>
      <c r="I26" s="9">
        <f t="shared" si="8"/>
        <v>1</v>
      </c>
      <c r="J26" s="9">
        <f t="shared" si="8"/>
        <v>1</v>
      </c>
      <c r="K26" s="9">
        <f t="shared" si="8"/>
        <v>1</v>
      </c>
      <c r="L26" s="9">
        <f t="shared" si="8"/>
        <v>1</v>
      </c>
      <c r="M26" s="9">
        <f t="shared" si="8"/>
        <v>1</v>
      </c>
      <c r="N26" s="9">
        <f t="shared" si="8"/>
        <v>1</v>
      </c>
      <c r="O26" s="15">
        <f t="shared" si="1"/>
        <v>8</v>
      </c>
      <c r="P26" s="14" t="s">
        <v>29</v>
      </c>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row>
    <row r="27" spans="1:531" s="52" customFormat="1" ht="15.75">
      <c r="A27" s="207" t="s">
        <v>62</v>
      </c>
      <c r="B27" s="57"/>
      <c r="C27" s="63" t="s">
        <v>7</v>
      </c>
      <c r="D27" s="59" t="s">
        <v>8</v>
      </c>
      <c r="E27" s="59" t="s">
        <v>9</v>
      </c>
      <c r="F27" s="59" t="s">
        <v>10</v>
      </c>
      <c r="G27" s="59" t="s">
        <v>11</v>
      </c>
      <c r="H27" s="59" t="s">
        <v>12</v>
      </c>
      <c r="I27" s="59" t="s">
        <v>13</v>
      </c>
      <c r="J27" s="59" t="s">
        <v>14</v>
      </c>
      <c r="K27" s="59" t="s">
        <v>15</v>
      </c>
      <c r="L27" s="59" t="s">
        <v>16</v>
      </c>
      <c r="M27" s="59" t="s">
        <v>17</v>
      </c>
      <c r="N27" s="59" t="s">
        <v>18</v>
      </c>
      <c r="O27" s="64" t="s">
        <v>0</v>
      </c>
      <c r="P27" s="3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c r="IW27" s="49"/>
      <c r="IX27" s="49"/>
      <c r="IY27" s="49"/>
      <c r="IZ27" s="49"/>
      <c r="JA27" s="49"/>
      <c r="JB27" s="49"/>
      <c r="JC27" s="49"/>
      <c r="JD27" s="49"/>
      <c r="JE27" s="49"/>
      <c r="JF27" s="49"/>
      <c r="JG27" s="49"/>
      <c r="JH27" s="49"/>
      <c r="JI27" s="49"/>
      <c r="JJ27" s="49"/>
      <c r="JK27" s="49"/>
      <c r="JL27" s="49"/>
      <c r="JM27" s="49"/>
      <c r="JN27" s="49"/>
      <c r="JO27" s="49"/>
      <c r="JP27" s="49"/>
      <c r="JQ27" s="49"/>
      <c r="JR27" s="49"/>
      <c r="JS27" s="49"/>
      <c r="JT27" s="49"/>
      <c r="JU27" s="49"/>
      <c r="JV27" s="49"/>
      <c r="JW27" s="49"/>
      <c r="JX27" s="49"/>
      <c r="JY27" s="49"/>
      <c r="JZ27" s="49"/>
      <c r="KA27" s="49"/>
      <c r="KB27" s="49"/>
      <c r="KC27" s="49"/>
      <c r="KD27" s="49"/>
      <c r="KE27" s="49"/>
      <c r="KF27" s="49"/>
      <c r="KG27" s="49"/>
      <c r="KH27" s="49"/>
      <c r="KI27" s="49"/>
      <c r="KJ27" s="49"/>
      <c r="KK27" s="49"/>
      <c r="KL27" s="49"/>
      <c r="KM27" s="49"/>
      <c r="KN27" s="49"/>
      <c r="KO27" s="49"/>
      <c r="KP27" s="49"/>
      <c r="KQ27" s="49"/>
      <c r="KR27" s="49"/>
      <c r="KS27" s="49"/>
      <c r="KT27" s="49"/>
      <c r="KU27" s="49"/>
      <c r="KV27" s="49"/>
      <c r="KW27" s="49"/>
      <c r="KX27" s="49"/>
      <c r="KY27" s="49"/>
      <c r="KZ27" s="49"/>
      <c r="LA27" s="49"/>
      <c r="LB27" s="49"/>
      <c r="LC27" s="49"/>
      <c r="LD27" s="49"/>
      <c r="LE27" s="49"/>
      <c r="LF27" s="49"/>
      <c r="LG27" s="49"/>
      <c r="LH27" s="49"/>
      <c r="LI27" s="49"/>
      <c r="LJ27" s="49"/>
      <c r="LK27" s="49"/>
      <c r="LL27" s="49"/>
      <c r="LM27" s="49"/>
      <c r="LN27" s="49"/>
      <c r="LO27" s="49"/>
      <c r="LP27" s="49"/>
      <c r="LQ27" s="49"/>
      <c r="LR27" s="49"/>
      <c r="LS27" s="49"/>
      <c r="LT27" s="49"/>
      <c r="LU27" s="49"/>
      <c r="LV27" s="49"/>
      <c r="LW27" s="49"/>
      <c r="LX27" s="49"/>
      <c r="LY27" s="49"/>
      <c r="LZ27" s="49"/>
      <c r="MA27" s="49"/>
      <c r="MB27" s="49"/>
      <c r="MC27" s="49"/>
      <c r="MD27" s="49"/>
      <c r="ME27" s="49"/>
      <c r="MF27" s="49"/>
      <c r="MG27" s="49"/>
      <c r="MH27" s="49"/>
      <c r="MI27" s="49"/>
      <c r="MJ27" s="49"/>
      <c r="MK27" s="49"/>
      <c r="ML27" s="49"/>
      <c r="MM27" s="49"/>
      <c r="MN27" s="49"/>
      <c r="MO27" s="49"/>
      <c r="MP27" s="49"/>
      <c r="MQ27" s="49"/>
      <c r="MR27" s="49"/>
      <c r="MS27" s="49"/>
      <c r="MT27" s="49"/>
      <c r="MU27" s="49"/>
      <c r="MV27" s="49"/>
      <c r="MW27" s="49"/>
      <c r="MX27" s="49"/>
      <c r="MY27" s="49"/>
      <c r="MZ27" s="49"/>
      <c r="NA27" s="49"/>
      <c r="NB27" s="49"/>
      <c r="NC27" s="49"/>
      <c r="ND27" s="49"/>
      <c r="NE27" s="49"/>
      <c r="NF27" s="49"/>
      <c r="NG27" s="49"/>
      <c r="NH27" s="49"/>
      <c r="NI27" s="49"/>
      <c r="NJ27" s="49"/>
      <c r="NK27" s="49"/>
      <c r="NL27" s="49"/>
      <c r="NM27" s="49"/>
      <c r="NN27" s="49"/>
      <c r="NO27" s="49"/>
      <c r="NP27" s="49"/>
      <c r="NQ27" s="49"/>
      <c r="NR27" s="49"/>
      <c r="NS27" s="49"/>
      <c r="NT27" s="49"/>
      <c r="NU27" s="49"/>
      <c r="NV27" s="49"/>
      <c r="NW27" s="49"/>
      <c r="NX27" s="49"/>
      <c r="NY27" s="49"/>
      <c r="NZ27" s="49"/>
      <c r="OA27" s="49"/>
      <c r="OB27" s="49"/>
      <c r="OC27" s="49"/>
      <c r="OD27" s="49"/>
      <c r="OE27" s="49"/>
      <c r="OF27" s="49"/>
      <c r="OG27" s="49"/>
      <c r="OH27" s="49"/>
      <c r="OI27" s="49"/>
      <c r="OJ27" s="49"/>
      <c r="OK27" s="49"/>
      <c r="OL27" s="49"/>
      <c r="OM27" s="49"/>
      <c r="ON27" s="49"/>
      <c r="OO27" s="49"/>
      <c r="OP27" s="49"/>
      <c r="OQ27" s="49"/>
      <c r="OR27" s="49"/>
      <c r="OS27" s="49"/>
      <c r="OT27" s="49"/>
      <c r="OU27" s="49"/>
      <c r="OV27" s="49"/>
      <c r="OW27" s="49"/>
      <c r="OX27" s="49"/>
      <c r="OY27" s="49"/>
      <c r="OZ27" s="49"/>
      <c r="PA27" s="49"/>
      <c r="PB27" s="49"/>
      <c r="PC27" s="49"/>
      <c r="PD27" s="49"/>
      <c r="PE27" s="49"/>
      <c r="PF27" s="49"/>
      <c r="PG27" s="49"/>
      <c r="PH27" s="49"/>
      <c r="PI27" s="49"/>
      <c r="PJ27" s="49"/>
      <c r="PK27" s="49"/>
      <c r="PL27" s="49"/>
      <c r="PM27" s="49"/>
      <c r="PN27" s="49"/>
      <c r="PO27" s="49"/>
      <c r="PP27" s="49"/>
      <c r="PQ27" s="49"/>
      <c r="PR27" s="49"/>
      <c r="PS27" s="49"/>
      <c r="PT27" s="49"/>
      <c r="PU27" s="49"/>
      <c r="PV27" s="49"/>
      <c r="PW27" s="49"/>
      <c r="PX27" s="49"/>
      <c r="PY27" s="49"/>
      <c r="PZ27" s="49"/>
      <c r="QA27" s="49"/>
      <c r="QB27" s="49"/>
      <c r="QC27" s="49"/>
      <c r="QD27" s="49"/>
      <c r="QE27" s="49"/>
      <c r="QF27" s="49"/>
      <c r="QG27" s="49"/>
      <c r="QH27" s="49"/>
      <c r="QI27" s="49"/>
      <c r="QJ27" s="49"/>
      <c r="QK27" s="49"/>
      <c r="QL27" s="49"/>
      <c r="QM27" s="49"/>
      <c r="QN27" s="49"/>
      <c r="QO27" s="49"/>
      <c r="QP27" s="49"/>
      <c r="QQ27" s="49"/>
      <c r="QR27" s="49"/>
      <c r="QS27" s="49"/>
      <c r="QT27" s="49"/>
      <c r="QU27" s="49"/>
      <c r="QV27" s="49"/>
      <c r="QW27" s="49"/>
      <c r="QX27" s="49"/>
      <c r="QY27" s="49"/>
      <c r="QZ27" s="49"/>
      <c r="RA27" s="49"/>
      <c r="RB27" s="49"/>
      <c r="RC27" s="49"/>
      <c r="RD27" s="49"/>
      <c r="RE27" s="49"/>
      <c r="RF27" s="49"/>
      <c r="RG27" s="49"/>
      <c r="RH27" s="49"/>
      <c r="RI27" s="49"/>
      <c r="RJ27" s="49"/>
      <c r="RK27" s="49"/>
      <c r="RL27" s="49"/>
      <c r="RM27" s="49"/>
      <c r="RN27" s="49"/>
      <c r="RO27" s="49"/>
      <c r="RP27" s="49"/>
      <c r="RQ27" s="49"/>
      <c r="RR27" s="49"/>
      <c r="RS27" s="49"/>
      <c r="RT27" s="49"/>
      <c r="RU27" s="49"/>
      <c r="RV27" s="49"/>
      <c r="RW27" s="49"/>
      <c r="RX27" s="49"/>
      <c r="RY27" s="49"/>
      <c r="RZ27" s="49"/>
      <c r="SA27" s="49"/>
      <c r="SB27" s="49"/>
      <c r="SC27" s="49"/>
      <c r="SD27" s="49"/>
      <c r="SE27" s="49"/>
      <c r="SF27" s="49"/>
      <c r="SG27" s="49"/>
      <c r="SH27" s="49"/>
      <c r="SI27" s="49"/>
      <c r="SJ27" s="49"/>
      <c r="SK27" s="49"/>
      <c r="SL27" s="49"/>
      <c r="SM27" s="49"/>
      <c r="SN27" s="49"/>
      <c r="SO27" s="49"/>
      <c r="SP27" s="49"/>
      <c r="SQ27" s="49"/>
      <c r="SR27" s="49"/>
      <c r="SS27" s="49"/>
      <c r="ST27" s="49"/>
      <c r="SU27" s="49"/>
      <c r="SV27" s="49"/>
      <c r="SW27" s="49"/>
      <c r="SX27" s="49"/>
      <c r="SY27" s="49"/>
      <c r="SZ27" s="49"/>
      <c r="TA27" s="49"/>
      <c r="TB27" s="49"/>
      <c r="TC27" s="49"/>
      <c r="TD27" s="49"/>
      <c r="TE27" s="49"/>
      <c r="TF27" s="49"/>
      <c r="TG27" s="49"/>
      <c r="TH27" s="49"/>
      <c r="TI27" s="49"/>
      <c r="TJ27" s="49"/>
      <c r="TK27" s="49"/>
    </row>
    <row r="28" spans="1:531" s="54" customFormat="1" ht="53" customHeight="1">
      <c r="A28" s="208"/>
      <c r="B28" s="45" t="str">
        <f>B$14</f>
        <v xml:space="preserve">Low water use plant demand (inches), Tucson, AZ </v>
      </c>
      <c r="C28" s="41">
        <f>$C$14</f>
        <v>0.78</v>
      </c>
      <c r="D28" s="41">
        <f>$D$14</f>
        <v>0.96720000000000006</v>
      </c>
      <c r="E28" s="41">
        <f>$E$14</f>
        <v>1.56</v>
      </c>
      <c r="F28" s="41">
        <f>$F$14</f>
        <v>2.0903999999999998</v>
      </c>
      <c r="G28" s="41">
        <f>$G$14</f>
        <v>2.5896000000000003</v>
      </c>
      <c r="H28" s="41">
        <f>$H$14</f>
        <v>2.7456</v>
      </c>
      <c r="I28" s="41">
        <f>$I$14</f>
        <v>2.4335999999999998</v>
      </c>
      <c r="J28" s="41">
        <f>$J$14</f>
        <v>2.0592000000000001</v>
      </c>
      <c r="K28" s="41">
        <f>$K$14</f>
        <v>1.8720000000000001</v>
      </c>
      <c r="L28" s="41">
        <f>$L$14</f>
        <v>1.4976</v>
      </c>
      <c r="M28" s="41">
        <f>$M$14</f>
        <v>0.93600000000000005</v>
      </c>
      <c r="N28" s="41">
        <f>$N$14</f>
        <v>0.68640000000000001</v>
      </c>
      <c r="O28" s="16">
        <f>SUM(C28:N28)</f>
        <v>20.217599999999997</v>
      </c>
      <c r="P28" s="3"/>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c r="IS28" s="49"/>
      <c r="IT28" s="49"/>
      <c r="IU28" s="49"/>
      <c r="IV28" s="49"/>
      <c r="IW28" s="49"/>
      <c r="IX28" s="49"/>
      <c r="IY28" s="49"/>
      <c r="IZ28" s="49"/>
      <c r="JA28" s="49"/>
      <c r="JB28" s="49"/>
      <c r="JC28" s="49"/>
      <c r="JD28" s="49"/>
      <c r="JE28" s="49"/>
      <c r="JF28" s="49"/>
      <c r="JG28" s="49"/>
      <c r="JH28" s="49"/>
      <c r="JI28" s="49"/>
      <c r="JJ28" s="49"/>
      <c r="JK28" s="49"/>
      <c r="JL28" s="49"/>
      <c r="JM28" s="49"/>
      <c r="JN28" s="49"/>
      <c r="JO28" s="49"/>
      <c r="JP28" s="49"/>
      <c r="JQ28" s="49"/>
      <c r="JR28" s="49"/>
      <c r="JS28" s="49"/>
      <c r="JT28" s="49"/>
      <c r="JU28" s="49"/>
      <c r="JV28" s="49"/>
      <c r="JW28" s="49"/>
      <c r="JX28" s="49"/>
      <c r="JY28" s="49"/>
      <c r="JZ28" s="49"/>
      <c r="KA28" s="49"/>
      <c r="KB28" s="49"/>
      <c r="KC28" s="49"/>
      <c r="KD28" s="49"/>
      <c r="KE28" s="49"/>
      <c r="KF28" s="49"/>
      <c r="KG28" s="49"/>
      <c r="KH28" s="49"/>
      <c r="KI28" s="49"/>
      <c r="KJ28" s="49"/>
      <c r="KK28" s="49"/>
      <c r="KL28" s="49"/>
      <c r="KM28" s="49"/>
      <c r="KN28" s="49"/>
      <c r="KO28" s="49"/>
      <c r="KP28" s="49"/>
      <c r="KQ28" s="49"/>
      <c r="KR28" s="49"/>
      <c r="KS28" s="49"/>
      <c r="KT28" s="49"/>
      <c r="KU28" s="49"/>
      <c r="KV28" s="49"/>
      <c r="KW28" s="49"/>
      <c r="KX28" s="49"/>
      <c r="KY28" s="49"/>
      <c r="KZ28" s="49"/>
      <c r="LA28" s="49"/>
      <c r="LB28" s="49"/>
      <c r="LC28" s="49"/>
      <c r="LD28" s="49"/>
      <c r="LE28" s="49"/>
      <c r="LF28" s="49"/>
      <c r="LG28" s="49"/>
      <c r="LH28" s="49"/>
      <c r="LI28" s="49"/>
      <c r="LJ28" s="49"/>
      <c r="LK28" s="49"/>
      <c r="LL28" s="49"/>
      <c r="LM28" s="49"/>
      <c r="LN28" s="49"/>
      <c r="LO28" s="49"/>
      <c r="LP28" s="49"/>
      <c r="LQ28" s="49"/>
      <c r="LR28" s="49"/>
      <c r="LS28" s="49"/>
      <c r="LT28" s="49"/>
      <c r="LU28" s="49"/>
      <c r="LV28" s="49"/>
      <c r="LW28" s="49"/>
      <c r="LX28" s="49"/>
      <c r="LY28" s="49"/>
      <c r="LZ28" s="49"/>
      <c r="MA28" s="49"/>
      <c r="MB28" s="49"/>
      <c r="MC28" s="49"/>
      <c r="MD28" s="49"/>
      <c r="ME28" s="49"/>
      <c r="MF28" s="49"/>
      <c r="MG28" s="49"/>
      <c r="MH28" s="49"/>
      <c r="MI28" s="49"/>
      <c r="MJ28" s="49"/>
      <c r="MK28" s="49"/>
      <c r="ML28" s="49"/>
      <c r="MM28" s="49"/>
      <c r="MN28" s="49"/>
      <c r="MO28" s="49"/>
      <c r="MP28" s="49"/>
      <c r="MQ28" s="49"/>
      <c r="MR28" s="49"/>
      <c r="MS28" s="49"/>
      <c r="MT28" s="49"/>
      <c r="MU28" s="49"/>
      <c r="MV28" s="49"/>
      <c r="MW28" s="49"/>
      <c r="MX28" s="49"/>
      <c r="MY28" s="49"/>
      <c r="MZ28" s="49"/>
      <c r="NA28" s="49"/>
      <c r="NB28" s="49"/>
      <c r="NC28" s="49"/>
      <c r="ND28" s="49"/>
      <c r="NE28" s="49"/>
      <c r="NF28" s="49"/>
      <c r="NG28" s="49"/>
      <c r="NH28" s="49"/>
      <c r="NI28" s="49"/>
      <c r="NJ28" s="49"/>
      <c r="NK28" s="49"/>
      <c r="NL28" s="49"/>
      <c r="NM28" s="49"/>
      <c r="NN28" s="49"/>
      <c r="NO28" s="49"/>
      <c r="NP28" s="49"/>
      <c r="NQ28" s="49"/>
      <c r="NR28" s="49"/>
      <c r="NS28" s="49"/>
      <c r="NT28" s="49"/>
      <c r="NU28" s="49"/>
      <c r="NV28" s="49"/>
      <c r="NW28" s="49"/>
      <c r="NX28" s="53"/>
      <c r="NY28" s="53"/>
      <c r="NZ28" s="53"/>
      <c r="OA28" s="53"/>
      <c r="OB28" s="53"/>
      <c r="OC28" s="53"/>
      <c r="OD28" s="53"/>
      <c r="OE28" s="53"/>
      <c r="OF28" s="53"/>
      <c r="OG28" s="53"/>
      <c r="OH28" s="53"/>
      <c r="OI28" s="53"/>
      <c r="OJ28" s="53"/>
      <c r="OK28" s="53"/>
      <c r="OL28" s="53"/>
      <c r="OM28" s="53"/>
      <c r="ON28" s="53"/>
      <c r="OO28" s="53"/>
      <c r="OP28" s="53"/>
      <c r="OQ28" s="53"/>
      <c r="OR28" s="53"/>
      <c r="OS28" s="53"/>
      <c r="OT28" s="53"/>
      <c r="OU28" s="53"/>
      <c r="OV28" s="53"/>
      <c r="OW28" s="53"/>
      <c r="OX28" s="53"/>
      <c r="OY28" s="53"/>
      <c r="OZ28" s="53"/>
      <c r="PA28" s="53"/>
      <c r="PB28" s="53"/>
      <c r="PC28" s="53"/>
      <c r="PD28" s="53"/>
      <c r="PE28" s="53"/>
      <c r="PF28" s="53"/>
      <c r="PG28" s="53"/>
      <c r="PH28" s="53"/>
      <c r="PI28" s="53"/>
      <c r="PJ28" s="53"/>
      <c r="PK28" s="53"/>
      <c r="PL28" s="53"/>
      <c r="PM28" s="53"/>
      <c r="PN28" s="53"/>
      <c r="PO28" s="53"/>
      <c r="PP28" s="53"/>
      <c r="PQ28" s="53"/>
      <c r="PR28" s="53"/>
      <c r="PS28" s="53"/>
      <c r="PT28" s="53"/>
      <c r="PU28" s="53"/>
      <c r="PV28" s="53"/>
      <c r="PW28" s="53"/>
      <c r="PX28" s="53"/>
      <c r="PY28" s="53"/>
      <c r="PZ28" s="53"/>
      <c r="QA28" s="53"/>
      <c r="QB28" s="53"/>
      <c r="QC28" s="53"/>
      <c r="QD28" s="53"/>
      <c r="QE28" s="53"/>
      <c r="QF28" s="53"/>
      <c r="QG28" s="53"/>
      <c r="QH28" s="53"/>
      <c r="QI28" s="53"/>
      <c r="QJ28" s="53"/>
      <c r="QK28" s="53"/>
      <c r="QL28" s="53"/>
      <c r="QM28" s="53"/>
      <c r="QN28" s="53"/>
      <c r="QO28" s="53"/>
      <c r="QP28" s="53"/>
      <c r="QQ28" s="53"/>
      <c r="QR28" s="53"/>
      <c r="QS28" s="53"/>
      <c r="QT28" s="53"/>
      <c r="QU28" s="53"/>
      <c r="QV28" s="53"/>
      <c r="QW28" s="53"/>
      <c r="QX28" s="53"/>
      <c r="QY28" s="53"/>
      <c r="QZ28" s="53"/>
      <c r="RA28" s="53"/>
      <c r="RB28" s="53"/>
      <c r="RC28" s="53"/>
      <c r="RD28" s="53"/>
      <c r="RE28" s="53"/>
      <c r="RF28" s="53"/>
      <c r="RG28" s="53"/>
      <c r="RH28" s="53"/>
      <c r="RI28" s="53"/>
      <c r="RJ28" s="53"/>
      <c r="RK28" s="53"/>
      <c r="RL28" s="53"/>
      <c r="RM28" s="53"/>
      <c r="RN28" s="53"/>
      <c r="RO28" s="53"/>
      <c r="RP28" s="53"/>
      <c r="RQ28" s="53"/>
      <c r="RR28" s="53"/>
      <c r="RS28" s="53"/>
      <c r="RT28" s="53"/>
      <c r="RU28" s="53"/>
      <c r="RV28" s="53"/>
      <c r="RW28" s="53"/>
      <c r="RX28" s="53"/>
      <c r="RY28" s="53"/>
      <c r="RZ28" s="53"/>
      <c r="SA28" s="53"/>
      <c r="SB28" s="53"/>
      <c r="SC28" s="53"/>
      <c r="SD28" s="53"/>
      <c r="SE28" s="53"/>
      <c r="SF28" s="53"/>
      <c r="SG28" s="53"/>
      <c r="SH28" s="53"/>
      <c r="SI28" s="53"/>
      <c r="SJ28" s="53"/>
      <c r="SK28" s="53"/>
      <c r="SL28" s="53"/>
      <c r="SM28" s="53"/>
      <c r="SN28" s="53"/>
      <c r="SO28" s="53"/>
      <c r="SP28" s="53"/>
      <c r="SQ28" s="53"/>
      <c r="SR28" s="53"/>
      <c r="SS28" s="53"/>
      <c r="ST28" s="53"/>
      <c r="SU28" s="53"/>
      <c r="SV28" s="53"/>
      <c r="SW28" s="53"/>
      <c r="SX28" s="53"/>
      <c r="SY28" s="53"/>
      <c r="SZ28" s="53"/>
      <c r="TA28" s="53"/>
      <c r="TB28" s="53"/>
      <c r="TC28" s="53"/>
      <c r="TD28" s="53"/>
      <c r="TE28" s="53"/>
      <c r="TF28" s="53"/>
      <c r="TG28" s="53"/>
      <c r="TH28" s="53"/>
      <c r="TI28" s="53"/>
      <c r="TJ28" s="53"/>
      <c r="TK28" s="53"/>
    </row>
    <row r="29" spans="1:531" s="52" customFormat="1" ht="30">
      <c r="A29" s="208"/>
      <c r="B29" s="35" t="s">
        <v>53</v>
      </c>
      <c r="C29" s="9">
        <f>4*C$10</f>
        <v>1.98</v>
      </c>
      <c r="D29" s="9">
        <f t="shared" ref="D29:N29" si="9">4*D$10</f>
        <v>1.76</v>
      </c>
      <c r="E29" s="9">
        <f t="shared" si="9"/>
        <v>1.62</v>
      </c>
      <c r="F29" s="9">
        <f t="shared" si="9"/>
        <v>0.56000000000000005</v>
      </c>
      <c r="G29" s="9">
        <f t="shared" si="9"/>
        <v>0.48</v>
      </c>
      <c r="H29" s="9">
        <f t="shared" si="9"/>
        <v>0.48</v>
      </c>
      <c r="I29" s="9">
        <f t="shared" si="9"/>
        <v>4.1399999999999997</v>
      </c>
      <c r="J29" s="9">
        <f t="shared" si="9"/>
        <v>4.5999999999999996</v>
      </c>
      <c r="K29" s="9">
        <f t="shared" si="9"/>
        <v>2.9</v>
      </c>
      <c r="L29" s="9">
        <f t="shared" si="9"/>
        <v>2.42</v>
      </c>
      <c r="M29" s="9">
        <f t="shared" si="9"/>
        <v>1.34</v>
      </c>
      <c r="N29" s="9">
        <f t="shared" si="9"/>
        <v>2.06</v>
      </c>
      <c r="O29" s="27">
        <f t="shared" si="1"/>
        <v>24.339999999999996</v>
      </c>
      <c r="P29" s="3" t="s">
        <v>21</v>
      </c>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c r="IR29" s="49"/>
      <c r="IS29" s="49"/>
      <c r="IT29" s="49"/>
      <c r="IU29" s="49"/>
      <c r="IV29" s="49"/>
      <c r="IW29" s="49"/>
      <c r="IX29" s="49"/>
      <c r="IY29" s="49"/>
      <c r="IZ29" s="49"/>
      <c r="JA29" s="49"/>
      <c r="JB29" s="49"/>
      <c r="JC29" s="49"/>
      <c r="JD29" s="49"/>
      <c r="JE29" s="49"/>
      <c r="JF29" s="49"/>
      <c r="JG29" s="49"/>
      <c r="JH29" s="49"/>
      <c r="JI29" s="49"/>
      <c r="JJ29" s="49"/>
      <c r="JK29" s="49"/>
      <c r="JL29" s="49"/>
      <c r="JM29" s="49"/>
      <c r="JN29" s="49"/>
      <c r="JO29" s="49"/>
      <c r="JP29" s="49"/>
      <c r="JQ29" s="49"/>
      <c r="JR29" s="49"/>
      <c r="JS29" s="49"/>
      <c r="JT29" s="49"/>
      <c r="JU29" s="49"/>
      <c r="JV29" s="49"/>
      <c r="JW29" s="49"/>
      <c r="JX29" s="49"/>
      <c r="JY29" s="49"/>
      <c r="JZ29" s="49"/>
      <c r="KA29" s="49"/>
      <c r="KB29" s="49"/>
      <c r="KC29" s="49"/>
      <c r="KD29" s="49"/>
      <c r="KE29" s="49"/>
      <c r="KF29" s="49"/>
      <c r="KG29" s="49"/>
      <c r="KH29" s="49"/>
      <c r="KI29" s="49"/>
      <c r="KJ29" s="49"/>
      <c r="KK29" s="49"/>
      <c r="KL29" s="49"/>
      <c r="KM29" s="49"/>
      <c r="KN29" s="49"/>
      <c r="KO29" s="49"/>
      <c r="KP29" s="49"/>
      <c r="KQ29" s="49"/>
      <c r="KR29" s="49"/>
      <c r="KS29" s="49"/>
      <c r="KT29" s="49"/>
      <c r="KU29" s="49"/>
      <c r="KV29" s="49"/>
      <c r="KW29" s="49"/>
      <c r="KX29" s="49"/>
      <c r="KY29" s="49"/>
      <c r="KZ29" s="49"/>
      <c r="LA29" s="49"/>
      <c r="LB29" s="49"/>
      <c r="LC29" s="49"/>
      <c r="LD29" s="49"/>
      <c r="LE29" s="49"/>
      <c r="LF29" s="49"/>
      <c r="LG29" s="49"/>
      <c r="LH29" s="49"/>
      <c r="LI29" s="49"/>
      <c r="LJ29" s="49"/>
      <c r="LK29" s="49"/>
      <c r="LL29" s="49"/>
      <c r="LM29" s="49"/>
      <c r="LN29" s="49"/>
      <c r="LO29" s="49"/>
      <c r="LP29" s="49"/>
      <c r="LQ29" s="49"/>
      <c r="LR29" s="49"/>
      <c r="LS29" s="49"/>
      <c r="LT29" s="49"/>
      <c r="LU29" s="49"/>
      <c r="LV29" s="49"/>
      <c r="LW29" s="49"/>
      <c r="LX29" s="49"/>
      <c r="LY29" s="49"/>
      <c r="LZ29" s="49"/>
      <c r="MA29" s="49"/>
      <c r="MB29" s="49"/>
      <c r="MC29" s="49"/>
      <c r="MD29" s="49"/>
      <c r="ME29" s="49"/>
      <c r="MF29" s="49"/>
      <c r="MG29" s="49"/>
      <c r="MH29" s="49"/>
      <c r="MI29" s="49"/>
      <c r="MJ29" s="49"/>
      <c r="MK29" s="49"/>
      <c r="ML29" s="49"/>
      <c r="MM29" s="49"/>
      <c r="MN29" s="49"/>
      <c r="MO29" s="49"/>
      <c r="MP29" s="49"/>
      <c r="MQ29" s="49"/>
      <c r="MR29" s="49"/>
      <c r="MS29" s="49"/>
      <c r="MT29" s="49"/>
      <c r="MU29" s="49"/>
      <c r="MV29" s="49"/>
      <c r="MW29" s="49"/>
      <c r="MX29" s="49"/>
      <c r="MY29" s="49"/>
      <c r="MZ29" s="49"/>
      <c r="NA29" s="49"/>
      <c r="NB29" s="49"/>
      <c r="NC29" s="49"/>
      <c r="ND29" s="49"/>
      <c r="NE29" s="49"/>
      <c r="NF29" s="49"/>
      <c r="NG29" s="49"/>
      <c r="NH29" s="49"/>
      <c r="NI29" s="49"/>
      <c r="NJ29" s="49"/>
      <c r="NK29" s="49"/>
      <c r="NL29" s="49"/>
      <c r="NM29" s="49"/>
      <c r="NN29" s="49"/>
      <c r="NO29" s="49"/>
      <c r="NP29" s="49"/>
      <c r="NQ29" s="49"/>
      <c r="NR29" s="49"/>
      <c r="NS29" s="49"/>
      <c r="NT29" s="49"/>
      <c r="NU29" s="49"/>
      <c r="NV29" s="49"/>
      <c r="NW29" s="49"/>
      <c r="NX29" s="49"/>
      <c r="NY29" s="49"/>
      <c r="NZ29" s="49"/>
      <c r="OA29" s="49"/>
      <c r="OB29" s="49"/>
      <c r="OC29" s="49"/>
      <c r="OD29" s="49"/>
      <c r="OE29" s="49"/>
      <c r="OF29" s="49"/>
      <c r="OG29" s="49"/>
      <c r="OH29" s="49"/>
      <c r="OI29" s="49"/>
      <c r="OJ29" s="49"/>
      <c r="OK29" s="49"/>
      <c r="OL29" s="49"/>
      <c r="OM29" s="49"/>
      <c r="ON29" s="49"/>
      <c r="OO29" s="49"/>
      <c r="OP29" s="49"/>
      <c r="OQ29" s="49"/>
      <c r="OR29" s="49"/>
      <c r="OS29" s="49"/>
      <c r="OT29" s="49"/>
      <c r="OU29" s="49"/>
      <c r="OV29" s="49"/>
      <c r="OW29" s="49"/>
      <c r="OX29" s="49"/>
      <c r="OY29" s="49"/>
      <c r="OZ29" s="49"/>
      <c r="PA29" s="49"/>
      <c r="PB29" s="49"/>
      <c r="PC29" s="49"/>
      <c r="PD29" s="49"/>
      <c r="PE29" s="49"/>
      <c r="PF29" s="49"/>
      <c r="PG29" s="49"/>
      <c r="PH29" s="49"/>
      <c r="PI29" s="49"/>
      <c r="PJ29" s="49"/>
      <c r="PK29" s="49"/>
      <c r="PL29" s="49"/>
      <c r="PM29" s="49"/>
      <c r="PN29" s="49"/>
      <c r="PO29" s="49"/>
      <c r="PP29" s="49"/>
      <c r="PQ29" s="49"/>
      <c r="PR29" s="49"/>
      <c r="PS29" s="49"/>
      <c r="PT29" s="49"/>
      <c r="PU29" s="49"/>
      <c r="PV29" s="49"/>
      <c r="PW29" s="49"/>
      <c r="PX29" s="49"/>
      <c r="PY29" s="49"/>
      <c r="PZ29" s="49"/>
      <c r="QA29" s="49"/>
      <c r="QB29" s="49"/>
      <c r="QC29" s="49"/>
      <c r="QD29" s="49"/>
      <c r="QE29" s="49"/>
      <c r="QF29" s="49"/>
      <c r="QG29" s="49"/>
      <c r="QH29" s="49"/>
      <c r="QI29" s="49"/>
      <c r="QJ29" s="49"/>
      <c r="QK29" s="49"/>
      <c r="QL29" s="49"/>
      <c r="QM29" s="49"/>
      <c r="QN29" s="49"/>
      <c r="QO29" s="49"/>
      <c r="QP29" s="49"/>
      <c r="QQ29" s="49"/>
      <c r="QR29" s="49"/>
      <c r="QS29" s="49"/>
      <c r="QT29" s="49"/>
      <c r="QU29" s="49"/>
      <c r="QV29" s="49"/>
      <c r="QW29" s="49"/>
      <c r="QX29" s="49"/>
      <c r="QY29" s="49"/>
      <c r="QZ29" s="49"/>
      <c r="RA29" s="49"/>
      <c r="RB29" s="49"/>
      <c r="RC29" s="49"/>
      <c r="RD29" s="49"/>
      <c r="RE29" s="49"/>
      <c r="RF29" s="49"/>
      <c r="RG29" s="49"/>
      <c r="RH29" s="49"/>
      <c r="RI29" s="49"/>
      <c r="RJ29" s="49"/>
      <c r="RK29" s="49"/>
      <c r="RL29" s="49"/>
      <c r="RM29" s="49"/>
      <c r="RN29" s="49"/>
      <c r="RO29" s="49"/>
      <c r="RP29" s="49"/>
      <c r="RQ29" s="49"/>
      <c r="RR29" s="49"/>
      <c r="RS29" s="49"/>
      <c r="RT29" s="49"/>
      <c r="RU29" s="49"/>
      <c r="RV29" s="49"/>
      <c r="RW29" s="49"/>
      <c r="RX29" s="49"/>
      <c r="RY29" s="49"/>
      <c r="RZ29" s="49"/>
      <c r="SA29" s="49"/>
      <c r="SB29" s="49"/>
      <c r="SC29" s="49"/>
      <c r="SD29" s="49"/>
      <c r="SE29" s="49"/>
      <c r="SF29" s="49"/>
      <c r="SG29" s="49"/>
      <c r="SH29" s="49"/>
      <c r="SI29" s="49"/>
      <c r="SJ29" s="49"/>
      <c r="SK29" s="49"/>
      <c r="SL29" s="49"/>
      <c r="SM29" s="49"/>
      <c r="SN29" s="49"/>
      <c r="SO29" s="49"/>
      <c r="SP29" s="49"/>
      <c r="SQ29" s="49"/>
      <c r="SR29" s="49"/>
      <c r="SS29" s="49"/>
      <c r="ST29" s="49"/>
      <c r="SU29" s="49"/>
      <c r="SV29" s="49"/>
      <c r="SW29" s="49"/>
      <c r="SX29" s="49"/>
      <c r="SY29" s="49"/>
      <c r="SZ29" s="49"/>
      <c r="TA29" s="49"/>
      <c r="TB29" s="49"/>
      <c r="TC29" s="49"/>
      <c r="TD29" s="49"/>
      <c r="TE29" s="49"/>
      <c r="TF29" s="49"/>
      <c r="TG29" s="49"/>
      <c r="TH29" s="49"/>
      <c r="TI29" s="49"/>
      <c r="TJ29" s="49"/>
      <c r="TK29" s="49"/>
    </row>
    <row r="30" spans="1:531" s="52" customFormat="1" ht="88" customHeight="1" thickBot="1">
      <c r="A30" s="209"/>
      <c r="B30" s="3" t="s">
        <v>45</v>
      </c>
      <c r="C30" s="9">
        <f t="shared" ref="C30:N30" si="10">IF(C29&gt;C$14,1,0)</f>
        <v>1</v>
      </c>
      <c r="D30" s="9">
        <f t="shared" si="10"/>
        <v>1</v>
      </c>
      <c r="E30" s="9">
        <f t="shared" si="10"/>
        <v>1</v>
      </c>
      <c r="F30" s="9">
        <f t="shared" si="10"/>
        <v>0</v>
      </c>
      <c r="G30" s="9">
        <f t="shared" si="10"/>
        <v>0</v>
      </c>
      <c r="H30" s="9">
        <f t="shared" si="10"/>
        <v>0</v>
      </c>
      <c r="I30" s="9">
        <f t="shared" si="10"/>
        <v>1</v>
      </c>
      <c r="J30" s="9">
        <f t="shared" si="10"/>
        <v>1</v>
      </c>
      <c r="K30" s="9">
        <f t="shared" si="10"/>
        <v>1</v>
      </c>
      <c r="L30" s="9">
        <f t="shared" si="10"/>
        <v>1</v>
      </c>
      <c r="M30" s="9">
        <f t="shared" si="10"/>
        <v>1</v>
      </c>
      <c r="N30" s="9">
        <f t="shared" si="10"/>
        <v>1</v>
      </c>
      <c r="O30" s="15">
        <f t="shared" si="1"/>
        <v>9</v>
      </c>
      <c r="P30" s="14" t="s">
        <v>30</v>
      </c>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49"/>
      <c r="IQ30" s="49"/>
      <c r="IR30" s="49"/>
      <c r="IS30" s="49"/>
      <c r="IT30" s="49"/>
      <c r="IU30" s="49"/>
      <c r="IV30" s="49"/>
      <c r="IW30" s="49"/>
      <c r="IX30" s="49"/>
      <c r="IY30" s="49"/>
      <c r="IZ30" s="49"/>
      <c r="JA30" s="49"/>
      <c r="JB30" s="49"/>
      <c r="JC30" s="49"/>
      <c r="JD30" s="49"/>
      <c r="JE30" s="49"/>
      <c r="JF30" s="49"/>
      <c r="JG30" s="49"/>
      <c r="JH30" s="49"/>
      <c r="JI30" s="49"/>
      <c r="JJ30" s="49"/>
      <c r="JK30" s="49"/>
      <c r="JL30" s="49"/>
      <c r="JM30" s="49"/>
      <c r="JN30" s="49"/>
      <c r="JO30" s="49"/>
      <c r="JP30" s="49"/>
      <c r="JQ30" s="49"/>
      <c r="JR30" s="49"/>
      <c r="JS30" s="49"/>
      <c r="JT30" s="49"/>
      <c r="JU30" s="49"/>
      <c r="JV30" s="49"/>
      <c r="JW30" s="49"/>
      <c r="JX30" s="49"/>
      <c r="JY30" s="49"/>
      <c r="JZ30" s="49"/>
      <c r="KA30" s="49"/>
      <c r="KB30" s="49"/>
      <c r="KC30" s="49"/>
      <c r="KD30" s="49"/>
      <c r="KE30" s="49"/>
      <c r="KF30" s="49"/>
      <c r="KG30" s="49"/>
      <c r="KH30" s="49"/>
      <c r="KI30" s="49"/>
      <c r="KJ30" s="49"/>
      <c r="KK30" s="49"/>
      <c r="KL30" s="49"/>
      <c r="KM30" s="49"/>
      <c r="KN30" s="49"/>
      <c r="KO30" s="49"/>
      <c r="KP30" s="49"/>
      <c r="KQ30" s="49"/>
      <c r="KR30" s="49"/>
      <c r="KS30" s="49"/>
      <c r="KT30" s="49"/>
      <c r="KU30" s="49"/>
      <c r="KV30" s="49"/>
      <c r="KW30" s="49"/>
      <c r="KX30" s="49"/>
      <c r="KY30" s="49"/>
      <c r="KZ30" s="49"/>
      <c r="LA30" s="49"/>
      <c r="LB30" s="49"/>
      <c r="LC30" s="49"/>
      <c r="LD30" s="49"/>
      <c r="LE30" s="49"/>
      <c r="LF30" s="49"/>
      <c r="LG30" s="49"/>
      <c r="LH30" s="49"/>
      <c r="LI30" s="49"/>
      <c r="LJ30" s="49"/>
      <c r="LK30" s="49"/>
      <c r="LL30" s="49"/>
      <c r="LM30" s="49"/>
      <c r="LN30" s="49"/>
      <c r="LO30" s="49"/>
      <c r="LP30" s="49"/>
      <c r="LQ30" s="49"/>
      <c r="LR30" s="49"/>
      <c r="LS30" s="49"/>
      <c r="LT30" s="49"/>
      <c r="LU30" s="49"/>
      <c r="LV30" s="49"/>
      <c r="LW30" s="49"/>
      <c r="LX30" s="49"/>
      <c r="LY30" s="49"/>
      <c r="LZ30" s="49"/>
      <c r="MA30" s="49"/>
      <c r="MB30" s="49"/>
      <c r="MC30" s="49"/>
      <c r="MD30" s="49"/>
      <c r="ME30" s="49"/>
      <c r="MF30" s="49"/>
      <c r="MG30" s="49"/>
      <c r="MH30" s="49"/>
      <c r="MI30" s="49"/>
      <c r="MJ30" s="49"/>
      <c r="MK30" s="49"/>
      <c r="ML30" s="49"/>
      <c r="MM30" s="49"/>
      <c r="MN30" s="49"/>
      <c r="MO30" s="49"/>
      <c r="MP30" s="49"/>
      <c r="MQ30" s="49"/>
      <c r="MR30" s="49"/>
      <c r="MS30" s="49"/>
      <c r="MT30" s="49"/>
      <c r="MU30" s="49"/>
      <c r="MV30" s="49"/>
      <c r="MW30" s="49"/>
      <c r="MX30" s="49"/>
      <c r="MY30" s="49"/>
      <c r="MZ30" s="49"/>
      <c r="NA30" s="49"/>
      <c r="NB30" s="49"/>
      <c r="NC30" s="49"/>
      <c r="ND30" s="49"/>
      <c r="NE30" s="49"/>
      <c r="NF30" s="49"/>
      <c r="NG30" s="49"/>
      <c r="NH30" s="49"/>
      <c r="NI30" s="49"/>
      <c r="NJ30" s="49"/>
      <c r="NK30" s="49"/>
      <c r="NL30" s="49"/>
      <c r="NM30" s="49"/>
      <c r="NN30" s="49"/>
      <c r="NO30" s="49"/>
      <c r="NP30" s="49"/>
      <c r="NQ30" s="49"/>
      <c r="NR30" s="49"/>
      <c r="NS30" s="49"/>
      <c r="NT30" s="49"/>
      <c r="NU30" s="49"/>
      <c r="NV30" s="49"/>
      <c r="NW30" s="49"/>
      <c r="NX30" s="49"/>
      <c r="NY30" s="49"/>
      <c r="NZ30" s="49"/>
      <c r="OA30" s="49"/>
      <c r="OB30" s="49"/>
      <c r="OC30" s="49"/>
      <c r="OD30" s="49"/>
      <c r="OE30" s="49"/>
      <c r="OF30" s="49"/>
      <c r="OG30" s="49"/>
      <c r="OH30" s="49"/>
      <c r="OI30" s="49"/>
      <c r="OJ30" s="49"/>
      <c r="OK30" s="49"/>
      <c r="OL30" s="49"/>
      <c r="OM30" s="49"/>
      <c r="ON30" s="49"/>
      <c r="OO30" s="49"/>
      <c r="OP30" s="49"/>
      <c r="OQ30" s="49"/>
      <c r="OR30" s="49"/>
      <c r="OS30" s="49"/>
      <c r="OT30" s="49"/>
      <c r="OU30" s="49"/>
      <c r="OV30" s="49"/>
      <c r="OW30" s="49"/>
      <c r="OX30" s="49"/>
      <c r="OY30" s="49"/>
      <c r="OZ30" s="49"/>
      <c r="PA30" s="49"/>
      <c r="PB30" s="49"/>
      <c r="PC30" s="49"/>
      <c r="PD30" s="49"/>
      <c r="PE30" s="49"/>
      <c r="PF30" s="49"/>
      <c r="PG30" s="49"/>
      <c r="PH30" s="49"/>
      <c r="PI30" s="49"/>
      <c r="PJ30" s="49"/>
      <c r="PK30" s="49"/>
      <c r="PL30" s="49"/>
      <c r="PM30" s="49"/>
      <c r="PN30" s="49"/>
      <c r="PO30" s="49"/>
      <c r="PP30" s="49"/>
      <c r="PQ30" s="49"/>
      <c r="PR30" s="49"/>
      <c r="PS30" s="49"/>
      <c r="PT30" s="49"/>
      <c r="PU30" s="49"/>
      <c r="PV30" s="49"/>
      <c r="PW30" s="49"/>
      <c r="PX30" s="49"/>
      <c r="PY30" s="49"/>
      <c r="PZ30" s="49"/>
      <c r="QA30" s="49"/>
      <c r="QB30" s="49"/>
      <c r="QC30" s="49"/>
      <c r="QD30" s="49"/>
      <c r="QE30" s="49"/>
      <c r="QF30" s="49"/>
      <c r="QG30" s="49"/>
      <c r="QH30" s="49"/>
      <c r="QI30" s="49"/>
      <c r="QJ30" s="49"/>
      <c r="QK30" s="49"/>
      <c r="QL30" s="49"/>
      <c r="QM30" s="49"/>
      <c r="QN30" s="49"/>
      <c r="QO30" s="49"/>
      <c r="QP30" s="49"/>
      <c r="QQ30" s="49"/>
      <c r="QR30" s="49"/>
      <c r="QS30" s="49"/>
      <c r="QT30" s="49"/>
      <c r="QU30" s="49"/>
      <c r="QV30" s="49"/>
      <c r="QW30" s="49"/>
      <c r="QX30" s="49"/>
      <c r="QY30" s="49"/>
      <c r="QZ30" s="49"/>
      <c r="RA30" s="49"/>
      <c r="RB30" s="49"/>
      <c r="RC30" s="49"/>
      <c r="RD30" s="49"/>
      <c r="RE30" s="49"/>
      <c r="RF30" s="49"/>
      <c r="RG30" s="49"/>
      <c r="RH30" s="49"/>
      <c r="RI30" s="49"/>
      <c r="RJ30" s="49"/>
      <c r="RK30" s="49"/>
      <c r="RL30" s="49"/>
      <c r="RM30" s="49"/>
      <c r="RN30" s="49"/>
      <c r="RO30" s="49"/>
      <c r="RP30" s="49"/>
      <c r="RQ30" s="49"/>
      <c r="RR30" s="49"/>
      <c r="RS30" s="49"/>
      <c r="RT30" s="49"/>
      <c r="RU30" s="49"/>
      <c r="RV30" s="49"/>
      <c r="RW30" s="49"/>
      <c r="RX30" s="49"/>
      <c r="RY30" s="49"/>
      <c r="RZ30" s="49"/>
      <c r="SA30" s="49"/>
      <c r="SB30" s="49"/>
      <c r="SC30" s="49"/>
      <c r="SD30" s="49"/>
      <c r="SE30" s="49"/>
      <c r="SF30" s="49"/>
      <c r="SG30" s="49"/>
      <c r="SH30" s="49"/>
      <c r="SI30" s="49"/>
      <c r="SJ30" s="49"/>
      <c r="SK30" s="49"/>
      <c r="SL30" s="49"/>
      <c r="SM30" s="49"/>
      <c r="SN30" s="49"/>
      <c r="SO30" s="49"/>
      <c r="SP30" s="49"/>
      <c r="SQ30" s="49"/>
      <c r="SR30" s="49"/>
      <c r="SS30" s="49"/>
      <c r="ST30" s="49"/>
      <c r="SU30" s="49"/>
      <c r="SV30" s="49"/>
      <c r="SW30" s="49"/>
      <c r="SX30" s="49"/>
      <c r="SY30" s="49"/>
      <c r="SZ30" s="49"/>
      <c r="TA30" s="49"/>
      <c r="TB30" s="49"/>
      <c r="TC30" s="49"/>
      <c r="TD30" s="49"/>
      <c r="TE30" s="49"/>
      <c r="TF30" s="49"/>
      <c r="TG30" s="49"/>
      <c r="TH30" s="49"/>
      <c r="TI30" s="49"/>
      <c r="TJ30" s="49"/>
      <c r="TK30" s="49"/>
    </row>
    <row r="31" spans="1:531" s="52" customFormat="1" ht="15.75">
      <c r="A31" s="210" t="s">
        <v>63</v>
      </c>
      <c r="B31" s="57"/>
      <c r="C31" s="63" t="s">
        <v>7</v>
      </c>
      <c r="D31" s="59" t="s">
        <v>8</v>
      </c>
      <c r="E31" s="59" t="s">
        <v>9</v>
      </c>
      <c r="F31" s="59" t="s">
        <v>10</v>
      </c>
      <c r="G31" s="59" t="s">
        <v>11</v>
      </c>
      <c r="H31" s="59" t="s">
        <v>12</v>
      </c>
      <c r="I31" s="59" t="s">
        <v>13</v>
      </c>
      <c r="J31" s="59" t="s">
        <v>14</v>
      </c>
      <c r="K31" s="59" t="s">
        <v>15</v>
      </c>
      <c r="L31" s="59" t="s">
        <v>16</v>
      </c>
      <c r="M31" s="59" t="s">
        <v>17</v>
      </c>
      <c r="N31" s="59" t="s">
        <v>18</v>
      </c>
      <c r="O31" s="64" t="s">
        <v>0</v>
      </c>
      <c r="P31" s="3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c r="IR31" s="49"/>
      <c r="IS31" s="49"/>
      <c r="IT31" s="49"/>
      <c r="IU31" s="49"/>
      <c r="IV31" s="49"/>
      <c r="IW31" s="49"/>
      <c r="IX31" s="49"/>
      <c r="IY31" s="49"/>
      <c r="IZ31" s="49"/>
      <c r="JA31" s="49"/>
      <c r="JB31" s="49"/>
      <c r="JC31" s="49"/>
      <c r="JD31" s="49"/>
      <c r="JE31" s="49"/>
      <c r="JF31" s="49"/>
      <c r="JG31" s="49"/>
      <c r="JH31" s="49"/>
      <c r="JI31" s="49"/>
      <c r="JJ31" s="49"/>
      <c r="JK31" s="49"/>
      <c r="JL31" s="49"/>
      <c r="JM31" s="49"/>
      <c r="JN31" s="49"/>
      <c r="JO31" s="49"/>
      <c r="JP31" s="49"/>
      <c r="JQ31" s="49"/>
      <c r="JR31" s="49"/>
      <c r="JS31" s="49"/>
      <c r="JT31" s="49"/>
      <c r="JU31" s="49"/>
      <c r="JV31" s="49"/>
      <c r="JW31" s="49"/>
      <c r="JX31" s="49"/>
      <c r="JY31" s="49"/>
      <c r="JZ31" s="49"/>
      <c r="KA31" s="49"/>
      <c r="KB31" s="49"/>
      <c r="KC31" s="49"/>
      <c r="KD31" s="49"/>
      <c r="KE31" s="49"/>
      <c r="KF31" s="49"/>
      <c r="KG31" s="49"/>
      <c r="KH31" s="49"/>
      <c r="KI31" s="49"/>
      <c r="KJ31" s="49"/>
      <c r="KK31" s="49"/>
      <c r="KL31" s="49"/>
      <c r="KM31" s="49"/>
      <c r="KN31" s="49"/>
      <c r="KO31" s="49"/>
      <c r="KP31" s="49"/>
      <c r="KQ31" s="49"/>
      <c r="KR31" s="49"/>
      <c r="KS31" s="49"/>
      <c r="KT31" s="49"/>
      <c r="KU31" s="49"/>
      <c r="KV31" s="49"/>
      <c r="KW31" s="49"/>
      <c r="KX31" s="49"/>
      <c r="KY31" s="49"/>
      <c r="KZ31" s="49"/>
      <c r="LA31" s="49"/>
      <c r="LB31" s="49"/>
      <c r="LC31" s="49"/>
      <c r="LD31" s="49"/>
      <c r="LE31" s="49"/>
      <c r="LF31" s="49"/>
      <c r="LG31" s="49"/>
      <c r="LH31" s="49"/>
      <c r="LI31" s="49"/>
      <c r="LJ31" s="49"/>
      <c r="LK31" s="49"/>
      <c r="LL31" s="49"/>
      <c r="LM31" s="49"/>
      <c r="LN31" s="49"/>
      <c r="LO31" s="49"/>
      <c r="LP31" s="49"/>
      <c r="LQ31" s="49"/>
      <c r="LR31" s="49"/>
      <c r="LS31" s="49"/>
      <c r="LT31" s="49"/>
      <c r="LU31" s="49"/>
      <c r="LV31" s="49"/>
      <c r="LW31" s="49"/>
      <c r="LX31" s="49"/>
      <c r="LY31" s="49"/>
      <c r="LZ31" s="49"/>
      <c r="MA31" s="49"/>
      <c r="MB31" s="49"/>
      <c r="MC31" s="49"/>
      <c r="MD31" s="49"/>
      <c r="ME31" s="49"/>
      <c r="MF31" s="49"/>
      <c r="MG31" s="49"/>
      <c r="MH31" s="49"/>
      <c r="MI31" s="49"/>
      <c r="MJ31" s="49"/>
      <c r="MK31" s="49"/>
      <c r="ML31" s="49"/>
      <c r="MM31" s="49"/>
      <c r="MN31" s="49"/>
      <c r="MO31" s="49"/>
      <c r="MP31" s="49"/>
      <c r="MQ31" s="49"/>
      <c r="MR31" s="49"/>
      <c r="MS31" s="49"/>
      <c r="MT31" s="49"/>
      <c r="MU31" s="49"/>
      <c r="MV31" s="49"/>
      <c r="MW31" s="49"/>
      <c r="MX31" s="49"/>
      <c r="MY31" s="49"/>
      <c r="MZ31" s="49"/>
      <c r="NA31" s="49"/>
      <c r="NB31" s="49"/>
      <c r="NC31" s="49"/>
      <c r="ND31" s="49"/>
      <c r="NE31" s="49"/>
      <c r="NF31" s="49"/>
      <c r="NG31" s="49"/>
      <c r="NH31" s="49"/>
      <c r="NI31" s="49"/>
      <c r="NJ31" s="49"/>
      <c r="NK31" s="49"/>
      <c r="NL31" s="49"/>
      <c r="NM31" s="49"/>
      <c r="NN31" s="49"/>
      <c r="NO31" s="49"/>
      <c r="NP31" s="49"/>
      <c r="NQ31" s="49"/>
      <c r="NR31" s="49"/>
      <c r="NS31" s="49"/>
      <c r="NT31" s="49"/>
      <c r="NU31" s="49"/>
      <c r="NV31" s="49"/>
      <c r="NW31" s="49"/>
      <c r="NX31" s="49"/>
      <c r="NY31" s="49"/>
      <c r="NZ31" s="49"/>
      <c r="OA31" s="49"/>
      <c r="OB31" s="49"/>
      <c r="OC31" s="49"/>
      <c r="OD31" s="49"/>
      <c r="OE31" s="49"/>
      <c r="OF31" s="49"/>
      <c r="OG31" s="49"/>
      <c r="OH31" s="49"/>
      <c r="OI31" s="49"/>
      <c r="OJ31" s="49"/>
      <c r="OK31" s="49"/>
      <c r="OL31" s="49"/>
      <c r="OM31" s="49"/>
      <c r="ON31" s="49"/>
      <c r="OO31" s="49"/>
      <c r="OP31" s="49"/>
      <c r="OQ31" s="49"/>
      <c r="OR31" s="49"/>
      <c r="OS31" s="49"/>
      <c r="OT31" s="49"/>
      <c r="OU31" s="49"/>
      <c r="OV31" s="49"/>
      <c r="OW31" s="49"/>
      <c r="OX31" s="49"/>
      <c r="OY31" s="49"/>
      <c r="OZ31" s="49"/>
      <c r="PA31" s="49"/>
      <c r="PB31" s="49"/>
      <c r="PC31" s="49"/>
      <c r="PD31" s="49"/>
      <c r="PE31" s="49"/>
      <c r="PF31" s="49"/>
      <c r="PG31" s="49"/>
      <c r="PH31" s="49"/>
      <c r="PI31" s="49"/>
      <c r="PJ31" s="49"/>
      <c r="PK31" s="49"/>
      <c r="PL31" s="49"/>
      <c r="PM31" s="49"/>
      <c r="PN31" s="49"/>
      <c r="PO31" s="49"/>
      <c r="PP31" s="49"/>
      <c r="PQ31" s="49"/>
      <c r="PR31" s="49"/>
      <c r="PS31" s="49"/>
      <c r="PT31" s="49"/>
      <c r="PU31" s="49"/>
      <c r="PV31" s="49"/>
      <c r="PW31" s="49"/>
      <c r="PX31" s="49"/>
      <c r="PY31" s="49"/>
      <c r="PZ31" s="49"/>
      <c r="QA31" s="49"/>
      <c r="QB31" s="49"/>
      <c r="QC31" s="49"/>
      <c r="QD31" s="49"/>
      <c r="QE31" s="49"/>
      <c r="QF31" s="49"/>
      <c r="QG31" s="49"/>
      <c r="QH31" s="49"/>
      <c r="QI31" s="49"/>
      <c r="QJ31" s="49"/>
      <c r="QK31" s="49"/>
      <c r="QL31" s="49"/>
      <c r="QM31" s="49"/>
      <c r="QN31" s="49"/>
      <c r="QO31" s="49"/>
      <c r="QP31" s="49"/>
      <c r="QQ31" s="49"/>
      <c r="QR31" s="49"/>
      <c r="QS31" s="49"/>
      <c r="QT31" s="49"/>
      <c r="QU31" s="49"/>
      <c r="QV31" s="49"/>
      <c r="QW31" s="49"/>
      <c r="QX31" s="49"/>
      <c r="QY31" s="49"/>
      <c r="QZ31" s="49"/>
      <c r="RA31" s="49"/>
      <c r="RB31" s="49"/>
      <c r="RC31" s="49"/>
      <c r="RD31" s="49"/>
      <c r="RE31" s="49"/>
      <c r="RF31" s="49"/>
      <c r="RG31" s="49"/>
      <c r="RH31" s="49"/>
      <c r="RI31" s="49"/>
      <c r="RJ31" s="49"/>
      <c r="RK31" s="49"/>
      <c r="RL31" s="49"/>
      <c r="RM31" s="49"/>
      <c r="RN31" s="49"/>
      <c r="RO31" s="49"/>
      <c r="RP31" s="49"/>
      <c r="RQ31" s="49"/>
      <c r="RR31" s="49"/>
      <c r="RS31" s="49"/>
      <c r="RT31" s="49"/>
      <c r="RU31" s="49"/>
      <c r="RV31" s="49"/>
      <c r="RW31" s="49"/>
      <c r="RX31" s="49"/>
      <c r="RY31" s="49"/>
      <c r="RZ31" s="49"/>
      <c r="SA31" s="49"/>
      <c r="SB31" s="49"/>
      <c r="SC31" s="49"/>
      <c r="SD31" s="49"/>
      <c r="SE31" s="49"/>
      <c r="SF31" s="49"/>
      <c r="SG31" s="49"/>
      <c r="SH31" s="49"/>
      <c r="SI31" s="49"/>
      <c r="SJ31" s="49"/>
      <c r="SK31" s="49"/>
      <c r="SL31" s="49"/>
      <c r="SM31" s="49"/>
      <c r="SN31" s="49"/>
      <c r="SO31" s="49"/>
      <c r="SP31" s="49"/>
      <c r="SQ31" s="49"/>
      <c r="SR31" s="49"/>
      <c r="SS31" s="49"/>
      <c r="ST31" s="49"/>
      <c r="SU31" s="49"/>
      <c r="SV31" s="49"/>
      <c r="SW31" s="49"/>
      <c r="SX31" s="49"/>
      <c r="SY31" s="49"/>
      <c r="SZ31" s="49"/>
      <c r="TA31" s="49"/>
      <c r="TB31" s="49"/>
      <c r="TC31" s="49"/>
      <c r="TD31" s="49"/>
      <c r="TE31" s="49"/>
      <c r="TF31" s="49"/>
      <c r="TG31" s="49"/>
      <c r="TH31" s="49"/>
      <c r="TI31" s="49"/>
      <c r="TJ31" s="49"/>
      <c r="TK31" s="49"/>
    </row>
    <row r="32" spans="1:531" s="53" customFormat="1" ht="45" customHeight="1">
      <c r="A32" s="202"/>
      <c r="B32" s="45" t="str">
        <f>B$14</f>
        <v xml:space="preserve">Low water use plant demand (inches), Tucson, AZ </v>
      </c>
      <c r="C32" s="41">
        <f>$C$14</f>
        <v>0.78</v>
      </c>
      <c r="D32" s="41">
        <f>$D$14</f>
        <v>0.96720000000000006</v>
      </c>
      <c r="E32" s="41">
        <f>E$14</f>
        <v>1.56</v>
      </c>
      <c r="F32" s="41">
        <f>$F$14</f>
        <v>2.0903999999999998</v>
      </c>
      <c r="G32" s="41">
        <f>$G$14</f>
        <v>2.5896000000000003</v>
      </c>
      <c r="H32" s="41">
        <f>$H$14</f>
        <v>2.7456</v>
      </c>
      <c r="I32" s="41">
        <f>$I$14</f>
        <v>2.4335999999999998</v>
      </c>
      <c r="J32" s="41">
        <f>$J$14</f>
        <v>2.0592000000000001</v>
      </c>
      <c r="K32" s="41">
        <f>$K$14</f>
        <v>1.8720000000000001</v>
      </c>
      <c r="L32" s="41">
        <f>$L$14</f>
        <v>1.4976</v>
      </c>
      <c r="M32" s="41">
        <f>$M$14</f>
        <v>0.93600000000000005</v>
      </c>
      <c r="N32" s="41">
        <f>$N$14</f>
        <v>0.68640000000000001</v>
      </c>
      <c r="O32" s="16">
        <f>SUM(C32:N32)</f>
        <v>20.217599999999997</v>
      </c>
      <c r="P32" s="3"/>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c r="IU32" s="49"/>
      <c r="IV32" s="49"/>
      <c r="IW32" s="49"/>
      <c r="IX32" s="49"/>
      <c r="IY32" s="49"/>
      <c r="IZ32" s="49"/>
      <c r="JA32" s="49"/>
      <c r="JB32" s="49"/>
      <c r="JC32" s="49"/>
      <c r="JD32" s="49"/>
      <c r="JE32" s="49"/>
      <c r="JF32" s="49"/>
      <c r="JG32" s="49"/>
      <c r="JH32" s="49"/>
      <c r="JI32" s="49"/>
      <c r="JJ32" s="49"/>
      <c r="JK32" s="49"/>
      <c r="JL32" s="49"/>
      <c r="JM32" s="49"/>
      <c r="JN32" s="49"/>
      <c r="JO32" s="49"/>
      <c r="JP32" s="49"/>
      <c r="JQ32" s="49"/>
      <c r="JR32" s="49"/>
      <c r="JS32" s="49"/>
      <c r="JT32" s="49"/>
      <c r="JU32" s="49"/>
      <c r="JV32" s="49"/>
      <c r="JW32" s="49"/>
      <c r="JX32" s="49"/>
      <c r="JY32" s="49"/>
      <c r="JZ32" s="49"/>
      <c r="KA32" s="49"/>
      <c r="KB32" s="49"/>
      <c r="KC32" s="49"/>
      <c r="KD32" s="49"/>
      <c r="KE32" s="49"/>
      <c r="KF32" s="49"/>
      <c r="KG32" s="49"/>
      <c r="KH32" s="49"/>
      <c r="KI32" s="49"/>
      <c r="KJ32" s="49"/>
      <c r="KK32" s="49"/>
      <c r="KL32" s="49"/>
      <c r="KM32" s="49"/>
      <c r="KN32" s="49"/>
      <c r="KO32" s="49"/>
      <c r="KP32" s="49"/>
      <c r="KQ32" s="49"/>
      <c r="KR32" s="49"/>
      <c r="KS32" s="49"/>
      <c r="KT32" s="49"/>
      <c r="KU32" s="49"/>
      <c r="KV32" s="49"/>
      <c r="KW32" s="49"/>
      <c r="KX32" s="49"/>
      <c r="KY32" s="49"/>
      <c r="KZ32" s="49"/>
      <c r="LA32" s="49"/>
      <c r="LB32" s="49"/>
      <c r="LC32" s="49"/>
      <c r="LD32" s="49"/>
      <c r="LE32" s="49"/>
      <c r="LF32" s="49"/>
      <c r="LG32" s="49"/>
      <c r="LH32" s="49"/>
      <c r="LI32" s="49"/>
      <c r="LJ32" s="49"/>
      <c r="LK32" s="49"/>
      <c r="LL32" s="49"/>
      <c r="LM32" s="49"/>
      <c r="LN32" s="49"/>
      <c r="LO32" s="49"/>
      <c r="LP32" s="49"/>
      <c r="LQ32" s="49"/>
      <c r="LR32" s="49"/>
      <c r="LS32" s="49"/>
      <c r="LT32" s="49"/>
      <c r="LU32" s="49"/>
      <c r="LV32" s="49"/>
      <c r="LW32" s="49"/>
      <c r="LX32" s="49"/>
      <c r="LY32" s="49"/>
      <c r="LZ32" s="49"/>
      <c r="MA32" s="49"/>
      <c r="MB32" s="49"/>
      <c r="MC32" s="49"/>
      <c r="MD32" s="49"/>
      <c r="ME32" s="49"/>
      <c r="MF32" s="49"/>
      <c r="MG32" s="49"/>
      <c r="MH32" s="49"/>
      <c r="MI32" s="49"/>
      <c r="MJ32" s="49"/>
      <c r="MK32" s="49"/>
      <c r="ML32" s="49"/>
      <c r="MM32" s="49"/>
      <c r="MN32" s="49"/>
      <c r="MO32" s="49"/>
      <c r="MP32" s="49"/>
      <c r="MQ32" s="49"/>
      <c r="MR32" s="49"/>
      <c r="MS32" s="49"/>
      <c r="MT32" s="49"/>
      <c r="MU32" s="49"/>
      <c r="MV32" s="49"/>
      <c r="MW32" s="49"/>
      <c r="MX32" s="49"/>
      <c r="MY32" s="49"/>
      <c r="MZ32" s="49"/>
      <c r="NA32" s="49"/>
      <c r="NB32" s="49"/>
      <c r="NC32" s="49"/>
      <c r="ND32" s="49"/>
      <c r="NE32" s="49"/>
      <c r="NF32" s="49"/>
      <c r="NG32" s="49"/>
      <c r="NH32" s="49"/>
      <c r="NI32" s="49"/>
      <c r="NJ32" s="49"/>
      <c r="NK32" s="49"/>
      <c r="NL32" s="49"/>
      <c r="NM32" s="49"/>
      <c r="NN32" s="49"/>
      <c r="NO32" s="49"/>
      <c r="NP32" s="49"/>
      <c r="NQ32" s="49"/>
      <c r="NR32" s="49"/>
      <c r="NS32" s="49"/>
      <c r="NT32" s="49"/>
      <c r="NU32" s="49"/>
      <c r="NV32" s="49"/>
      <c r="NW32" s="49"/>
    </row>
    <row r="33" spans="1:531" s="49" customFormat="1" ht="30">
      <c r="A33" s="202"/>
      <c r="B33" s="35" t="s">
        <v>54</v>
      </c>
      <c r="C33" s="9">
        <f>5*C$10</f>
        <v>2.4750000000000001</v>
      </c>
      <c r="D33" s="9">
        <f t="shared" ref="D33:N33" si="11">5*D$10</f>
        <v>2.2000000000000002</v>
      </c>
      <c r="E33" s="9">
        <f t="shared" si="11"/>
        <v>2.0250000000000004</v>
      </c>
      <c r="F33" s="9">
        <f t="shared" si="11"/>
        <v>0.70000000000000007</v>
      </c>
      <c r="G33" s="9">
        <f t="shared" si="11"/>
        <v>0.6</v>
      </c>
      <c r="H33" s="9">
        <f t="shared" si="11"/>
        <v>0.6</v>
      </c>
      <c r="I33" s="9">
        <f t="shared" si="11"/>
        <v>5.1749999999999998</v>
      </c>
      <c r="J33" s="9">
        <f t="shared" si="11"/>
        <v>5.75</v>
      </c>
      <c r="K33" s="9">
        <f t="shared" si="11"/>
        <v>3.625</v>
      </c>
      <c r="L33" s="9">
        <f t="shared" si="11"/>
        <v>3.0249999999999999</v>
      </c>
      <c r="M33" s="9">
        <f t="shared" si="11"/>
        <v>1.675</v>
      </c>
      <c r="N33" s="9">
        <f t="shared" si="11"/>
        <v>2.5750000000000002</v>
      </c>
      <c r="O33" s="27">
        <f t="shared" si="1"/>
        <v>30.425000000000001</v>
      </c>
      <c r="P33" s="3" t="s">
        <v>22</v>
      </c>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row>
    <row r="34" spans="1:531" s="49" customFormat="1" ht="98" customHeight="1" thickBot="1">
      <c r="A34" s="203"/>
      <c r="B34" s="3" t="s">
        <v>44</v>
      </c>
      <c r="C34" s="9">
        <f t="shared" ref="C34:N34" si="12">IF(C33&gt;C$14,1,0)</f>
        <v>1</v>
      </c>
      <c r="D34" s="9">
        <f t="shared" si="12"/>
        <v>1</v>
      </c>
      <c r="E34" s="9">
        <f t="shared" si="12"/>
        <v>1</v>
      </c>
      <c r="F34" s="9">
        <f t="shared" si="12"/>
        <v>0</v>
      </c>
      <c r="G34" s="9">
        <f t="shared" si="12"/>
        <v>0</v>
      </c>
      <c r="H34" s="9">
        <f t="shared" si="12"/>
        <v>0</v>
      </c>
      <c r="I34" s="9">
        <f t="shared" si="12"/>
        <v>1</v>
      </c>
      <c r="J34" s="9">
        <f t="shared" si="12"/>
        <v>1</v>
      </c>
      <c r="K34" s="9">
        <f t="shared" si="12"/>
        <v>1</v>
      </c>
      <c r="L34" s="9">
        <f t="shared" si="12"/>
        <v>1</v>
      </c>
      <c r="M34" s="9">
        <f t="shared" si="12"/>
        <v>1</v>
      </c>
      <c r="N34" s="9">
        <f t="shared" si="12"/>
        <v>1</v>
      </c>
      <c r="O34" s="15">
        <f t="shared" si="1"/>
        <v>9</v>
      </c>
      <c r="P34" s="14" t="s">
        <v>31</v>
      </c>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row>
    <row r="35" spans="1:531" s="52" customFormat="1" ht="15.75">
      <c r="A35" s="201" t="s">
        <v>64</v>
      </c>
      <c r="B35" s="57"/>
      <c r="C35" s="63" t="s">
        <v>7</v>
      </c>
      <c r="D35" s="59" t="s">
        <v>8</v>
      </c>
      <c r="E35" s="59" t="s">
        <v>9</v>
      </c>
      <c r="F35" s="59" t="s">
        <v>10</v>
      </c>
      <c r="G35" s="59" t="s">
        <v>11</v>
      </c>
      <c r="H35" s="59" t="s">
        <v>12</v>
      </c>
      <c r="I35" s="59" t="s">
        <v>13</v>
      </c>
      <c r="J35" s="59" t="s">
        <v>14</v>
      </c>
      <c r="K35" s="59" t="s">
        <v>15</v>
      </c>
      <c r="L35" s="59" t="s">
        <v>16</v>
      </c>
      <c r="M35" s="59" t="s">
        <v>17</v>
      </c>
      <c r="N35" s="59" t="s">
        <v>18</v>
      </c>
      <c r="O35" s="64" t="s">
        <v>0</v>
      </c>
      <c r="P35" s="3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c r="IU35" s="49"/>
      <c r="IV35" s="49"/>
      <c r="IW35" s="49"/>
      <c r="IX35" s="49"/>
      <c r="IY35" s="49"/>
      <c r="IZ35" s="49"/>
      <c r="JA35" s="49"/>
      <c r="JB35" s="49"/>
      <c r="JC35" s="49"/>
      <c r="JD35" s="49"/>
      <c r="JE35" s="49"/>
      <c r="JF35" s="49"/>
      <c r="JG35" s="49"/>
      <c r="JH35" s="49"/>
      <c r="JI35" s="49"/>
      <c r="JJ35" s="49"/>
      <c r="JK35" s="49"/>
      <c r="JL35" s="49"/>
      <c r="JM35" s="49"/>
      <c r="JN35" s="49"/>
      <c r="JO35" s="49"/>
      <c r="JP35" s="49"/>
      <c r="JQ35" s="49"/>
      <c r="JR35" s="49"/>
      <c r="JS35" s="49"/>
      <c r="JT35" s="49"/>
      <c r="JU35" s="49"/>
      <c r="JV35" s="49"/>
      <c r="JW35" s="49"/>
      <c r="JX35" s="49"/>
      <c r="JY35" s="49"/>
      <c r="JZ35" s="49"/>
      <c r="KA35" s="49"/>
      <c r="KB35" s="49"/>
      <c r="KC35" s="49"/>
      <c r="KD35" s="49"/>
      <c r="KE35" s="49"/>
      <c r="KF35" s="49"/>
      <c r="KG35" s="49"/>
      <c r="KH35" s="49"/>
      <c r="KI35" s="49"/>
      <c r="KJ35" s="49"/>
      <c r="KK35" s="49"/>
      <c r="KL35" s="49"/>
      <c r="KM35" s="49"/>
      <c r="KN35" s="49"/>
      <c r="KO35" s="49"/>
      <c r="KP35" s="49"/>
      <c r="KQ35" s="49"/>
      <c r="KR35" s="49"/>
      <c r="KS35" s="49"/>
      <c r="KT35" s="49"/>
      <c r="KU35" s="49"/>
      <c r="KV35" s="49"/>
      <c r="KW35" s="49"/>
      <c r="KX35" s="49"/>
      <c r="KY35" s="49"/>
      <c r="KZ35" s="49"/>
      <c r="LA35" s="49"/>
      <c r="LB35" s="49"/>
      <c r="LC35" s="49"/>
      <c r="LD35" s="49"/>
      <c r="LE35" s="49"/>
      <c r="LF35" s="49"/>
      <c r="LG35" s="49"/>
      <c r="LH35" s="49"/>
      <c r="LI35" s="49"/>
      <c r="LJ35" s="49"/>
      <c r="LK35" s="49"/>
      <c r="LL35" s="49"/>
      <c r="LM35" s="49"/>
      <c r="LN35" s="49"/>
      <c r="LO35" s="49"/>
      <c r="LP35" s="49"/>
      <c r="LQ35" s="49"/>
      <c r="LR35" s="49"/>
      <c r="LS35" s="49"/>
      <c r="LT35" s="49"/>
      <c r="LU35" s="49"/>
      <c r="LV35" s="49"/>
      <c r="LW35" s="49"/>
      <c r="LX35" s="49"/>
      <c r="LY35" s="49"/>
      <c r="LZ35" s="49"/>
      <c r="MA35" s="49"/>
      <c r="MB35" s="49"/>
      <c r="MC35" s="49"/>
      <c r="MD35" s="49"/>
      <c r="ME35" s="49"/>
      <c r="MF35" s="49"/>
      <c r="MG35" s="49"/>
      <c r="MH35" s="49"/>
      <c r="MI35" s="49"/>
      <c r="MJ35" s="49"/>
      <c r="MK35" s="49"/>
      <c r="ML35" s="49"/>
      <c r="MM35" s="49"/>
      <c r="MN35" s="49"/>
      <c r="MO35" s="49"/>
      <c r="MP35" s="49"/>
      <c r="MQ35" s="49"/>
      <c r="MR35" s="49"/>
      <c r="MS35" s="49"/>
      <c r="MT35" s="49"/>
      <c r="MU35" s="49"/>
      <c r="MV35" s="49"/>
      <c r="MW35" s="49"/>
      <c r="MX35" s="49"/>
      <c r="MY35" s="49"/>
      <c r="MZ35" s="49"/>
      <c r="NA35" s="49"/>
      <c r="NB35" s="49"/>
      <c r="NC35" s="49"/>
      <c r="ND35" s="49"/>
      <c r="NE35" s="49"/>
      <c r="NF35" s="49"/>
      <c r="NG35" s="49"/>
      <c r="NH35" s="49"/>
      <c r="NI35" s="49"/>
      <c r="NJ35" s="49"/>
      <c r="NK35" s="49"/>
      <c r="NL35" s="49"/>
      <c r="NM35" s="49"/>
      <c r="NN35" s="49"/>
      <c r="NO35" s="49"/>
      <c r="NP35" s="49"/>
      <c r="NQ35" s="49"/>
      <c r="NR35" s="49"/>
      <c r="NS35" s="49"/>
      <c r="NT35" s="49"/>
      <c r="NU35" s="49"/>
      <c r="NV35" s="49"/>
      <c r="NW35" s="49"/>
      <c r="NX35" s="49"/>
      <c r="NY35" s="49"/>
      <c r="NZ35" s="49"/>
      <c r="OA35" s="49"/>
      <c r="OB35" s="49"/>
      <c r="OC35" s="49"/>
      <c r="OD35" s="49"/>
      <c r="OE35" s="49"/>
      <c r="OF35" s="49"/>
      <c r="OG35" s="49"/>
      <c r="OH35" s="49"/>
      <c r="OI35" s="49"/>
      <c r="OJ35" s="49"/>
      <c r="OK35" s="49"/>
      <c r="OL35" s="49"/>
      <c r="OM35" s="49"/>
      <c r="ON35" s="49"/>
      <c r="OO35" s="49"/>
      <c r="OP35" s="49"/>
      <c r="OQ35" s="49"/>
      <c r="OR35" s="49"/>
      <c r="OS35" s="49"/>
      <c r="OT35" s="49"/>
      <c r="OU35" s="49"/>
      <c r="OV35" s="49"/>
      <c r="OW35" s="49"/>
      <c r="OX35" s="49"/>
      <c r="OY35" s="49"/>
      <c r="OZ35" s="49"/>
      <c r="PA35" s="49"/>
      <c r="PB35" s="49"/>
      <c r="PC35" s="49"/>
      <c r="PD35" s="49"/>
      <c r="PE35" s="49"/>
      <c r="PF35" s="49"/>
      <c r="PG35" s="49"/>
      <c r="PH35" s="49"/>
      <c r="PI35" s="49"/>
      <c r="PJ35" s="49"/>
      <c r="PK35" s="49"/>
      <c r="PL35" s="49"/>
      <c r="PM35" s="49"/>
      <c r="PN35" s="49"/>
      <c r="PO35" s="49"/>
      <c r="PP35" s="49"/>
      <c r="PQ35" s="49"/>
      <c r="PR35" s="49"/>
      <c r="PS35" s="49"/>
      <c r="PT35" s="49"/>
      <c r="PU35" s="49"/>
      <c r="PV35" s="49"/>
      <c r="PW35" s="49"/>
      <c r="PX35" s="49"/>
      <c r="PY35" s="49"/>
      <c r="PZ35" s="49"/>
      <c r="QA35" s="49"/>
      <c r="QB35" s="49"/>
      <c r="QC35" s="49"/>
      <c r="QD35" s="49"/>
      <c r="QE35" s="49"/>
      <c r="QF35" s="49"/>
      <c r="QG35" s="49"/>
      <c r="QH35" s="49"/>
      <c r="QI35" s="49"/>
      <c r="QJ35" s="49"/>
      <c r="QK35" s="49"/>
      <c r="QL35" s="49"/>
      <c r="QM35" s="49"/>
      <c r="QN35" s="49"/>
      <c r="QO35" s="49"/>
      <c r="QP35" s="49"/>
      <c r="QQ35" s="49"/>
      <c r="QR35" s="49"/>
      <c r="QS35" s="49"/>
      <c r="QT35" s="49"/>
      <c r="QU35" s="49"/>
      <c r="QV35" s="49"/>
      <c r="QW35" s="49"/>
      <c r="QX35" s="49"/>
      <c r="QY35" s="49"/>
      <c r="QZ35" s="49"/>
      <c r="RA35" s="49"/>
      <c r="RB35" s="49"/>
      <c r="RC35" s="49"/>
      <c r="RD35" s="49"/>
      <c r="RE35" s="49"/>
      <c r="RF35" s="49"/>
      <c r="RG35" s="49"/>
      <c r="RH35" s="49"/>
      <c r="RI35" s="49"/>
      <c r="RJ35" s="49"/>
      <c r="RK35" s="49"/>
      <c r="RL35" s="49"/>
      <c r="RM35" s="49"/>
      <c r="RN35" s="49"/>
      <c r="RO35" s="49"/>
      <c r="RP35" s="49"/>
      <c r="RQ35" s="49"/>
      <c r="RR35" s="49"/>
      <c r="RS35" s="49"/>
      <c r="RT35" s="49"/>
      <c r="RU35" s="49"/>
      <c r="RV35" s="49"/>
      <c r="RW35" s="49"/>
      <c r="RX35" s="49"/>
      <c r="RY35" s="49"/>
      <c r="RZ35" s="49"/>
      <c r="SA35" s="49"/>
      <c r="SB35" s="49"/>
      <c r="SC35" s="49"/>
      <c r="SD35" s="49"/>
      <c r="SE35" s="49"/>
      <c r="SF35" s="49"/>
      <c r="SG35" s="49"/>
      <c r="SH35" s="49"/>
      <c r="SI35" s="49"/>
      <c r="SJ35" s="49"/>
      <c r="SK35" s="49"/>
      <c r="SL35" s="49"/>
      <c r="SM35" s="49"/>
      <c r="SN35" s="49"/>
      <c r="SO35" s="49"/>
      <c r="SP35" s="49"/>
      <c r="SQ35" s="49"/>
      <c r="SR35" s="49"/>
      <c r="SS35" s="49"/>
      <c r="ST35" s="49"/>
      <c r="SU35" s="49"/>
      <c r="SV35" s="49"/>
      <c r="SW35" s="49"/>
      <c r="SX35" s="49"/>
      <c r="SY35" s="49"/>
      <c r="SZ35" s="49"/>
      <c r="TA35" s="49"/>
      <c r="TB35" s="49"/>
      <c r="TC35" s="49"/>
      <c r="TD35" s="49"/>
      <c r="TE35" s="49"/>
      <c r="TF35" s="49"/>
      <c r="TG35" s="49"/>
      <c r="TH35" s="49"/>
      <c r="TI35" s="49"/>
      <c r="TJ35" s="49"/>
      <c r="TK35" s="49"/>
    </row>
    <row r="36" spans="1:531" s="54" customFormat="1" ht="52" customHeight="1">
      <c r="A36" s="202"/>
      <c r="B36" s="45" t="str">
        <f>B$14</f>
        <v xml:space="preserve">Low water use plant demand (inches), Tucson, AZ </v>
      </c>
      <c r="C36" s="41">
        <f>$C$14</f>
        <v>0.78</v>
      </c>
      <c r="D36" s="41">
        <f>$D$14</f>
        <v>0.96720000000000006</v>
      </c>
      <c r="E36" s="41">
        <f>$E$14</f>
        <v>1.56</v>
      </c>
      <c r="F36" s="41">
        <f>$F$14</f>
        <v>2.0903999999999998</v>
      </c>
      <c r="G36" s="41">
        <f>$G$14</f>
        <v>2.5896000000000003</v>
      </c>
      <c r="H36" s="41">
        <f>$H$14</f>
        <v>2.7456</v>
      </c>
      <c r="I36" s="41">
        <f>$I$14</f>
        <v>2.4335999999999998</v>
      </c>
      <c r="J36" s="41">
        <f>$J$14</f>
        <v>2.0592000000000001</v>
      </c>
      <c r="K36" s="41">
        <f>$K$14</f>
        <v>1.8720000000000001</v>
      </c>
      <c r="L36" s="41">
        <f>$L$14</f>
        <v>1.4976</v>
      </c>
      <c r="M36" s="41">
        <f>$M$14</f>
        <v>0.93600000000000005</v>
      </c>
      <c r="N36" s="41">
        <f>$N$14</f>
        <v>0.68640000000000001</v>
      </c>
      <c r="O36" s="16">
        <f>SUM(C36:N36)</f>
        <v>20.217599999999997</v>
      </c>
      <c r="P36" s="3"/>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c r="IW36" s="49"/>
      <c r="IX36" s="49"/>
      <c r="IY36" s="49"/>
      <c r="IZ36" s="49"/>
      <c r="JA36" s="49"/>
      <c r="JB36" s="49"/>
      <c r="JC36" s="49"/>
      <c r="JD36" s="49"/>
      <c r="JE36" s="49"/>
      <c r="JF36" s="49"/>
      <c r="JG36" s="49"/>
      <c r="JH36" s="49"/>
      <c r="JI36" s="49"/>
      <c r="JJ36" s="49"/>
      <c r="JK36" s="49"/>
      <c r="JL36" s="49"/>
      <c r="JM36" s="49"/>
      <c r="JN36" s="49"/>
      <c r="JO36" s="49"/>
      <c r="JP36" s="49"/>
      <c r="JQ36" s="49"/>
      <c r="JR36" s="49"/>
      <c r="JS36" s="49"/>
      <c r="JT36" s="49"/>
      <c r="JU36" s="49"/>
      <c r="JV36" s="49"/>
      <c r="JW36" s="49"/>
      <c r="JX36" s="49"/>
      <c r="JY36" s="49"/>
      <c r="JZ36" s="49"/>
      <c r="KA36" s="49"/>
      <c r="KB36" s="49"/>
      <c r="KC36" s="49"/>
      <c r="KD36" s="49"/>
      <c r="KE36" s="49"/>
      <c r="KF36" s="49"/>
      <c r="KG36" s="49"/>
      <c r="KH36" s="49"/>
      <c r="KI36" s="49"/>
      <c r="KJ36" s="49"/>
      <c r="KK36" s="49"/>
      <c r="KL36" s="49"/>
      <c r="KM36" s="49"/>
      <c r="KN36" s="49"/>
      <c r="KO36" s="49"/>
      <c r="KP36" s="49"/>
      <c r="KQ36" s="49"/>
      <c r="KR36" s="49"/>
      <c r="KS36" s="49"/>
      <c r="KT36" s="49"/>
      <c r="KU36" s="49"/>
      <c r="KV36" s="49"/>
      <c r="KW36" s="49"/>
      <c r="KX36" s="49"/>
      <c r="KY36" s="49"/>
      <c r="KZ36" s="49"/>
      <c r="LA36" s="49"/>
      <c r="LB36" s="49"/>
      <c r="LC36" s="49"/>
      <c r="LD36" s="49"/>
      <c r="LE36" s="49"/>
      <c r="LF36" s="49"/>
      <c r="LG36" s="49"/>
      <c r="LH36" s="49"/>
      <c r="LI36" s="49"/>
      <c r="LJ36" s="49"/>
      <c r="LK36" s="49"/>
      <c r="LL36" s="49"/>
      <c r="LM36" s="49"/>
      <c r="LN36" s="49"/>
      <c r="LO36" s="49"/>
      <c r="LP36" s="49"/>
      <c r="LQ36" s="49"/>
      <c r="LR36" s="49"/>
      <c r="LS36" s="49"/>
      <c r="LT36" s="49"/>
      <c r="LU36" s="49"/>
      <c r="LV36" s="49"/>
      <c r="LW36" s="49"/>
      <c r="LX36" s="49"/>
      <c r="LY36" s="49"/>
      <c r="LZ36" s="49"/>
      <c r="MA36" s="49"/>
      <c r="MB36" s="49"/>
      <c r="MC36" s="49"/>
      <c r="MD36" s="49"/>
      <c r="ME36" s="49"/>
      <c r="MF36" s="49"/>
      <c r="MG36" s="49"/>
      <c r="MH36" s="49"/>
      <c r="MI36" s="49"/>
      <c r="MJ36" s="49"/>
      <c r="MK36" s="49"/>
      <c r="ML36" s="49"/>
      <c r="MM36" s="49"/>
      <c r="MN36" s="49"/>
      <c r="MO36" s="49"/>
      <c r="MP36" s="49"/>
      <c r="MQ36" s="49"/>
      <c r="MR36" s="49"/>
      <c r="MS36" s="49"/>
      <c r="MT36" s="49"/>
      <c r="MU36" s="49"/>
      <c r="MV36" s="49"/>
      <c r="MW36" s="49"/>
      <c r="MX36" s="49"/>
      <c r="MY36" s="49"/>
      <c r="MZ36" s="49"/>
      <c r="NA36" s="49"/>
      <c r="NB36" s="49"/>
      <c r="NC36" s="49"/>
      <c r="ND36" s="49"/>
      <c r="NE36" s="49"/>
      <c r="NF36" s="49"/>
      <c r="NG36" s="49"/>
      <c r="NH36" s="49"/>
      <c r="NI36" s="49"/>
      <c r="NJ36" s="49"/>
      <c r="NK36" s="49"/>
      <c r="NL36" s="49"/>
      <c r="NM36" s="49"/>
      <c r="NN36" s="49"/>
      <c r="NO36" s="49"/>
      <c r="NP36" s="49"/>
      <c r="NQ36" s="49"/>
      <c r="NR36" s="49"/>
      <c r="NS36" s="49"/>
      <c r="NT36" s="49"/>
      <c r="NU36" s="49"/>
      <c r="NV36" s="49"/>
      <c r="NW36" s="49"/>
      <c r="NX36" s="53"/>
      <c r="NY36" s="53"/>
      <c r="NZ36" s="53"/>
      <c r="OA36" s="53"/>
      <c r="OB36" s="53"/>
      <c r="OC36" s="53"/>
      <c r="OD36" s="53"/>
      <c r="OE36" s="53"/>
      <c r="OF36" s="53"/>
      <c r="OG36" s="53"/>
      <c r="OH36" s="53"/>
      <c r="OI36" s="53"/>
      <c r="OJ36" s="53"/>
      <c r="OK36" s="53"/>
      <c r="OL36" s="53"/>
      <c r="OM36" s="53"/>
      <c r="ON36" s="53"/>
      <c r="OO36" s="53"/>
      <c r="OP36" s="53"/>
      <c r="OQ36" s="53"/>
      <c r="OR36" s="53"/>
      <c r="OS36" s="53"/>
      <c r="OT36" s="53"/>
      <c r="OU36" s="53"/>
      <c r="OV36" s="53"/>
      <c r="OW36" s="53"/>
      <c r="OX36" s="53"/>
      <c r="OY36" s="53"/>
      <c r="OZ36" s="53"/>
      <c r="PA36" s="53"/>
      <c r="PB36" s="53"/>
      <c r="PC36" s="53"/>
      <c r="PD36" s="53"/>
      <c r="PE36" s="53"/>
      <c r="PF36" s="53"/>
      <c r="PG36" s="53"/>
      <c r="PH36" s="53"/>
      <c r="PI36" s="53"/>
      <c r="PJ36" s="53"/>
      <c r="PK36" s="53"/>
      <c r="PL36" s="53"/>
      <c r="PM36" s="53"/>
      <c r="PN36" s="53"/>
      <c r="PO36" s="53"/>
      <c r="PP36" s="53"/>
      <c r="PQ36" s="53"/>
      <c r="PR36" s="53"/>
      <c r="PS36" s="53"/>
      <c r="PT36" s="53"/>
      <c r="PU36" s="53"/>
      <c r="PV36" s="53"/>
      <c r="PW36" s="53"/>
      <c r="PX36" s="53"/>
      <c r="PY36" s="53"/>
      <c r="PZ36" s="53"/>
      <c r="QA36" s="53"/>
      <c r="QB36" s="53"/>
      <c r="QC36" s="53"/>
      <c r="QD36" s="53"/>
      <c r="QE36" s="53"/>
      <c r="QF36" s="53"/>
      <c r="QG36" s="53"/>
      <c r="QH36" s="53"/>
      <c r="QI36" s="53"/>
      <c r="QJ36" s="53"/>
      <c r="QK36" s="53"/>
      <c r="QL36" s="53"/>
      <c r="QM36" s="53"/>
      <c r="QN36" s="53"/>
      <c r="QO36" s="53"/>
      <c r="QP36" s="53"/>
      <c r="QQ36" s="53"/>
      <c r="QR36" s="53"/>
      <c r="QS36" s="53"/>
      <c r="QT36" s="53"/>
      <c r="QU36" s="53"/>
      <c r="QV36" s="53"/>
      <c r="QW36" s="53"/>
      <c r="QX36" s="53"/>
      <c r="QY36" s="53"/>
      <c r="QZ36" s="53"/>
      <c r="RA36" s="53"/>
      <c r="RB36" s="53"/>
      <c r="RC36" s="53"/>
      <c r="RD36" s="53"/>
      <c r="RE36" s="53"/>
      <c r="RF36" s="53"/>
      <c r="RG36" s="53"/>
      <c r="RH36" s="53"/>
      <c r="RI36" s="53"/>
      <c r="RJ36" s="53"/>
      <c r="RK36" s="53"/>
      <c r="RL36" s="53"/>
      <c r="RM36" s="53"/>
      <c r="RN36" s="53"/>
      <c r="RO36" s="53"/>
      <c r="RP36" s="53"/>
      <c r="RQ36" s="53"/>
      <c r="RR36" s="53"/>
      <c r="RS36" s="53"/>
      <c r="RT36" s="53"/>
      <c r="RU36" s="53"/>
      <c r="RV36" s="53"/>
      <c r="RW36" s="53"/>
      <c r="RX36" s="53"/>
      <c r="RY36" s="53"/>
      <c r="RZ36" s="53"/>
      <c r="SA36" s="53"/>
      <c r="SB36" s="53"/>
      <c r="SC36" s="53"/>
      <c r="SD36" s="53"/>
      <c r="SE36" s="53"/>
      <c r="SF36" s="53"/>
      <c r="SG36" s="53"/>
      <c r="SH36" s="53"/>
      <c r="SI36" s="53"/>
      <c r="SJ36" s="53"/>
      <c r="SK36" s="53"/>
      <c r="SL36" s="53"/>
      <c r="SM36" s="53"/>
      <c r="SN36" s="53"/>
      <c r="SO36" s="53"/>
      <c r="SP36" s="53"/>
      <c r="SQ36" s="53"/>
      <c r="SR36" s="53"/>
      <c r="SS36" s="53"/>
      <c r="ST36" s="53"/>
      <c r="SU36" s="53"/>
      <c r="SV36" s="53"/>
      <c r="SW36" s="53"/>
      <c r="SX36" s="53"/>
      <c r="SY36" s="53"/>
      <c r="SZ36" s="53"/>
      <c r="TA36" s="53"/>
      <c r="TB36" s="53"/>
      <c r="TC36" s="53"/>
      <c r="TD36" s="53"/>
      <c r="TE36" s="53"/>
      <c r="TF36" s="53"/>
      <c r="TG36" s="53"/>
      <c r="TH36" s="53"/>
      <c r="TI36" s="53"/>
      <c r="TJ36" s="53"/>
      <c r="TK36" s="53"/>
    </row>
    <row r="37" spans="1:531" s="52" customFormat="1" ht="30">
      <c r="A37" s="202"/>
      <c r="B37" s="35" t="s">
        <v>55</v>
      </c>
      <c r="C37" s="9">
        <f>6*C$10</f>
        <v>2.9699999999999998</v>
      </c>
      <c r="D37" s="9">
        <f t="shared" ref="D37:N37" si="13">6*D$10</f>
        <v>2.64</v>
      </c>
      <c r="E37" s="9">
        <f t="shared" si="13"/>
        <v>2.4300000000000002</v>
      </c>
      <c r="F37" s="9">
        <f t="shared" si="13"/>
        <v>0.84000000000000008</v>
      </c>
      <c r="G37" s="9">
        <f t="shared" si="13"/>
        <v>0.72</v>
      </c>
      <c r="H37" s="9">
        <f t="shared" si="13"/>
        <v>0.72</v>
      </c>
      <c r="I37" s="9">
        <f t="shared" si="13"/>
        <v>6.2099999999999991</v>
      </c>
      <c r="J37" s="9">
        <f t="shared" si="13"/>
        <v>6.8999999999999995</v>
      </c>
      <c r="K37" s="9">
        <f t="shared" si="13"/>
        <v>4.3499999999999996</v>
      </c>
      <c r="L37" s="9">
        <f t="shared" si="13"/>
        <v>3.63</v>
      </c>
      <c r="M37" s="9">
        <f t="shared" si="13"/>
        <v>2.0100000000000002</v>
      </c>
      <c r="N37" s="9">
        <f t="shared" si="13"/>
        <v>3.09</v>
      </c>
      <c r="O37" s="27">
        <f t="shared" si="1"/>
        <v>36.510000000000005</v>
      </c>
      <c r="P37" s="3" t="s">
        <v>23</v>
      </c>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c r="IV37" s="49"/>
      <c r="IW37" s="49"/>
      <c r="IX37" s="49"/>
      <c r="IY37" s="49"/>
      <c r="IZ37" s="49"/>
      <c r="JA37" s="49"/>
      <c r="JB37" s="49"/>
      <c r="JC37" s="49"/>
      <c r="JD37" s="49"/>
      <c r="JE37" s="49"/>
      <c r="JF37" s="49"/>
      <c r="JG37" s="49"/>
      <c r="JH37" s="49"/>
      <c r="JI37" s="49"/>
      <c r="JJ37" s="49"/>
      <c r="JK37" s="49"/>
      <c r="JL37" s="49"/>
      <c r="JM37" s="49"/>
      <c r="JN37" s="49"/>
      <c r="JO37" s="49"/>
      <c r="JP37" s="49"/>
      <c r="JQ37" s="49"/>
      <c r="JR37" s="49"/>
      <c r="JS37" s="49"/>
      <c r="JT37" s="49"/>
      <c r="JU37" s="49"/>
      <c r="JV37" s="49"/>
      <c r="JW37" s="49"/>
      <c r="JX37" s="49"/>
      <c r="JY37" s="49"/>
      <c r="JZ37" s="49"/>
      <c r="KA37" s="49"/>
      <c r="KB37" s="49"/>
      <c r="KC37" s="49"/>
      <c r="KD37" s="49"/>
      <c r="KE37" s="49"/>
      <c r="KF37" s="49"/>
      <c r="KG37" s="49"/>
      <c r="KH37" s="49"/>
      <c r="KI37" s="49"/>
      <c r="KJ37" s="49"/>
      <c r="KK37" s="49"/>
      <c r="KL37" s="49"/>
      <c r="KM37" s="49"/>
      <c r="KN37" s="49"/>
      <c r="KO37" s="49"/>
      <c r="KP37" s="49"/>
      <c r="KQ37" s="49"/>
      <c r="KR37" s="49"/>
      <c r="KS37" s="49"/>
      <c r="KT37" s="49"/>
      <c r="KU37" s="49"/>
      <c r="KV37" s="49"/>
      <c r="KW37" s="49"/>
      <c r="KX37" s="49"/>
      <c r="KY37" s="49"/>
      <c r="KZ37" s="49"/>
      <c r="LA37" s="49"/>
      <c r="LB37" s="49"/>
      <c r="LC37" s="49"/>
      <c r="LD37" s="49"/>
      <c r="LE37" s="49"/>
      <c r="LF37" s="49"/>
      <c r="LG37" s="49"/>
      <c r="LH37" s="49"/>
      <c r="LI37" s="49"/>
      <c r="LJ37" s="49"/>
      <c r="LK37" s="49"/>
      <c r="LL37" s="49"/>
      <c r="LM37" s="49"/>
      <c r="LN37" s="49"/>
      <c r="LO37" s="49"/>
      <c r="LP37" s="49"/>
      <c r="LQ37" s="49"/>
      <c r="LR37" s="49"/>
      <c r="LS37" s="49"/>
      <c r="LT37" s="49"/>
      <c r="LU37" s="49"/>
      <c r="LV37" s="49"/>
      <c r="LW37" s="49"/>
      <c r="LX37" s="49"/>
      <c r="LY37" s="49"/>
      <c r="LZ37" s="49"/>
      <c r="MA37" s="49"/>
      <c r="MB37" s="49"/>
      <c r="MC37" s="49"/>
      <c r="MD37" s="49"/>
      <c r="ME37" s="49"/>
      <c r="MF37" s="49"/>
      <c r="MG37" s="49"/>
      <c r="MH37" s="49"/>
      <c r="MI37" s="49"/>
      <c r="MJ37" s="49"/>
      <c r="MK37" s="49"/>
      <c r="ML37" s="49"/>
      <c r="MM37" s="49"/>
      <c r="MN37" s="49"/>
      <c r="MO37" s="49"/>
      <c r="MP37" s="49"/>
      <c r="MQ37" s="49"/>
      <c r="MR37" s="49"/>
      <c r="MS37" s="49"/>
      <c r="MT37" s="49"/>
      <c r="MU37" s="49"/>
      <c r="MV37" s="49"/>
      <c r="MW37" s="49"/>
      <c r="MX37" s="49"/>
      <c r="MY37" s="49"/>
      <c r="MZ37" s="49"/>
      <c r="NA37" s="49"/>
      <c r="NB37" s="49"/>
      <c r="NC37" s="49"/>
      <c r="ND37" s="49"/>
      <c r="NE37" s="49"/>
      <c r="NF37" s="49"/>
      <c r="NG37" s="49"/>
      <c r="NH37" s="49"/>
      <c r="NI37" s="49"/>
      <c r="NJ37" s="49"/>
      <c r="NK37" s="49"/>
      <c r="NL37" s="49"/>
      <c r="NM37" s="49"/>
      <c r="NN37" s="49"/>
      <c r="NO37" s="49"/>
      <c r="NP37" s="49"/>
      <c r="NQ37" s="49"/>
      <c r="NR37" s="49"/>
      <c r="NS37" s="49"/>
      <c r="NT37" s="49"/>
      <c r="NU37" s="49"/>
      <c r="NV37" s="49"/>
      <c r="NW37" s="49"/>
      <c r="NX37" s="49"/>
      <c r="NY37" s="49"/>
      <c r="NZ37" s="49"/>
      <c r="OA37" s="49"/>
      <c r="OB37" s="49"/>
      <c r="OC37" s="49"/>
      <c r="OD37" s="49"/>
      <c r="OE37" s="49"/>
      <c r="OF37" s="49"/>
      <c r="OG37" s="49"/>
      <c r="OH37" s="49"/>
      <c r="OI37" s="49"/>
      <c r="OJ37" s="49"/>
      <c r="OK37" s="49"/>
      <c r="OL37" s="49"/>
      <c r="OM37" s="49"/>
      <c r="ON37" s="49"/>
      <c r="OO37" s="49"/>
      <c r="OP37" s="49"/>
      <c r="OQ37" s="49"/>
      <c r="OR37" s="49"/>
      <c r="OS37" s="49"/>
      <c r="OT37" s="49"/>
      <c r="OU37" s="49"/>
      <c r="OV37" s="49"/>
      <c r="OW37" s="49"/>
      <c r="OX37" s="49"/>
      <c r="OY37" s="49"/>
      <c r="OZ37" s="49"/>
      <c r="PA37" s="49"/>
      <c r="PB37" s="49"/>
      <c r="PC37" s="49"/>
      <c r="PD37" s="49"/>
      <c r="PE37" s="49"/>
      <c r="PF37" s="49"/>
      <c r="PG37" s="49"/>
      <c r="PH37" s="49"/>
      <c r="PI37" s="49"/>
      <c r="PJ37" s="49"/>
      <c r="PK37" s="49"/>
      <c r="PL37" s="49"/>
      <c r="PM37" s="49"/>
      <c r="PN37" s="49"/>
      <c r="PO37" s="49"/>
      <c r="PP37" s="49"/>
      <c r="PQ37" s="49"/>
      <c r="PR37" s="49"/>
      <c r="PS37" s="49"/>
      <c r="PT37" s="49"/>
      <c r="PU37" s="49"/>
      <c r="PV37" s="49"/>
      <c r="PW37" s="49"/>
      <c r="PX37" s="49"/>
      <c r="PY37" s="49"/>
      <c r="PZ37" s="49"/>
      <c r="QA37" s="49"/>
      <c r="QB37" s="49"/>
      <c r="QC37" s="49"/>
      <c r="QD37" s="49"/>
      <c r="QE37" s="49"/>
      <c r="QF37" s="49"/>
      <c r="QG37" s="49"/>
      <c r="QH37" s="49"/>
      <c r="QI37" s="49"/>
      <c r="QJ37" s="49"/>
      <c r="QK37" s="49"/>
      <c r="QL37" s="49"/>
      <c r="QM37" s="49"/>
      <c r="QN37" s="49"/>
      <c r="QO37" s="49"/>
      <c r="QP37" s="49"/>
      <c r="QQ37" s="49"/>
      <c r="QR37" s="49"/>
      <c r="QS37" s="49"/>
      <c r="QT37" s="49"/>
      <c r="QU37" s="49"/>
      <c r="QV37" s="49"/>
      <c r="QW37" s="49"/>
      <c r="QX37" s="49"/>
      <c r="QY37" s="49"/>
      <c r="QZ37" s="49"/>
      <c r="RA37" s="49"/>
      <c r="RB37" s="49"/>
      <c r="RC37" s="49"/>
      <c r="RD37" s="49"/>
      <c r="RE37" s="49"/>
      <c r="RF37" s="49"/>
      <c r="RG37" s="49"/>
      <c r="RH37" s="49"/>
      <c r="RI37" s="49"/>
      <c r="RJ37" s="49"/>
      <c r="RK37" s="49"/>
      <c r="RL37" s="49"/>
      <c r="RM37" s="49"/>
      <c r="RN37" s="49"/>
      <c r="RO37" s="49"/>
      <c r="RP37" s="49"/>
      <c r="RQ37" s="49"/>
      <c r="RR37" s="49"/>
      <c r="RS37" s="49"/>
      <c r="RT37" s="49"/>
      <c r="RU37" s="49"/>
      <c r="RV37" s="49"/>
      <c r="RW37" s="49"/>
      <c r="RX37" s="49"/>
      <c r="RY37" s="49"/>
      <c r="RZ37" s="49"/>
      <c r="SA37" s="49"/>
      <c r="SB37" s="49"/>
      <c r="SC37" s="49"/>
      <c r="SD37" s="49"/>
      <c r="SE37" s="49"/>
      <c r="SF37" s="49"/>
      <c r="SG37" s="49"/>
      <c r="SH37" s="49"/>
      <c r="SI37" s="49"/>
      <c r="SJ37" s="49"/>
      <c r="SK37" s="49"/>
      <c r="SL37" s="49"/>
      <c r="SM37" s="49"/>
      <c r="SN37" s="49"/>
      <c r="SO37" s="49"/>
      <c r="SP37" s="49"/>
      <c r="SQ37" s="49"/>
      <c r="SR37" s="49"/>
      <c r="SS37" s="49"/>
      <c r="ST37" s="49"/>
      <c r="SU37" s="49"/>
      <c r="SV37" s="49"/>
      <c r="SW37" s="49"/>
      <c r="SX37" s="49"/>
      <c r="SY37" s="49"/>
      <c r="SZ37" s="49"/>
      <c r="TA37" s="49"/>
      <c r="TB37" s="49"/>
      <c r="TC37" s="49"/>
      <c r="TD37" s="49"/>
      <c r="TE37" s="49"/>
      <c r="TF37" s="49"/>
      <c r="TG37" s="49"/>
      <c r="TH37" s="49"/>
      <c r="TI37" s="49"/>
      <c r="TJ37" s="49"/>
      <c r="TK37" s="49"/>
    </row>
    <row r="38" spans="1:531" s="52" customFormat="1" ht="101" customHeight="1" thickBot="1">
      <c r="A38" s="203"/>
      <c r="B38" s="3" t="s">
        <v>43</v>
      </c>
      <c r="C38" s="9">
        <f t="shared" ref="C38:N38" si="14">IF(C37&gt;C$14,1,0)</f>
        <v>1</v>
      </c>
      <c r="D38" s="9">
        <f t="shared" si="14"/>
        <v>1</v>
      </c>
      <c r="E38" s="9">
        <f t="shared" si="14"/>
        <v>1</v>
      </c>
      <c r="F38" s="9">
        <f t="shared" si="14"/>
        <v>0</v>
      </c>
      <c r="G38" s="9">
        <f t="shared" si="14"/>
        <v>0</v>
      </c>
      <c r="H38" s="9">
        <f t="shared" si="14"/>
        <v>0</v>
      </c>
      <c r="I38" s="9">
        <f t="shared" si="14"/>
        <v>1</v>
      </c>
      <c r="J38" s="9">
        <f t="shared" si="14"/>
        <v>1</v>
      </c>
      <c r="K38" s="9">
        <f t="shared" si="14"/>
        <v>1</v>
      </c>
      <c r="L38" s="9">
        <f t="shared" si="14"/>
        <v>1</v>
      </c>
      <c r="M38" s="9">
        <f t="shared" si="14"/>
        <v>1</v>
      </c>
      <c r="N38" s="9">
        <f t="shared" si="14"/>
        <v>1</v>
      </c>
      <c r="O38" s="15">
        <f t="shared" si="1"/>
        <v>9</v>
      </c>
      <c r="P38" s="14" t="s">
        <v>32</v>
      </c>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c r="IU38" s="49"/>
      <c r="IV38" s="49"/>
      <c r="IW38" s="49"/>
      <c r="IX38" s="49"/>
      <c r="IY38" s="49"/>
      <c r="IZ38" s="49"/>
      <c r="JA38" s="49"/>
      <c r="JB38" s="49"/>
      <c r="JC38" s="49"/>
      <c r="JD38" s="49"/>
      <c r="JE38" s="49"/>
      <c r="JF38" s="49"/>
      <c r="JG38" s="49"/>
      <c r="JH38" s="49"/>
      <c r="JI38" s="49"/>
      <c r="JJ38" s="49"/>
      <c r="JK38" s="49"/>
      <c r="JL38" s="49"/>
      <c r="JM38" s="49"/>
      <c r="JN38" s="49"/>
      <c r="JO38" s="49"/>
      <c r="JP38" s="49"/>
      <c r="JQ38" s="49"/>
      <c r="JR38" s="49"/>
      <c r="JS38" s="49"/>
      <c r="JT38" s="49"/>
      <c r="JU38" s="49"/>
      <c r="JV38" s="49"/>
      <c r="JW38" s="49"/>
      <c r="JX38" s="49"/>
      <c r="JY38" s="49"/>
      <c r="JZ38" s="49"/>
      <c r="KA38" s="49"/>
      <c r="KB38" s="49"/>
      <c r="KC38" s="49"/>
      <c r="KD38" s="49"/>
      <c r="KE38" s="49"/>
      <c r="KF38" s="49"/>
      <c r="KG38" s="49"/>
      <c r="KH38" s="49"/>
      <c r="KI38" s="49"/>
      <c r="KJ38" s="49"/>
      <c r="KK38" s="49"/>
      <c r="KL38" s="49"/>
      <c r="KM38" s="49"/>
      <c r="KN38" s="49"/>
      <c r="KO38" s="49"/>
      <c r="KP38" s="49"/>
      <c r="KQ38" s="49"/>
      <c r="KR38" s="49"/>
      <c r="KS38" s="49"/>
      <c r="KT38" s="49"/>
      <c r="KU38" s="49"/>
      <c r="KV38" s="49"/>
      <c r="KW38" s="49"/>
      <c r="KX38" s="49"/>
      <c r="KY38" s="49"/>
      <c r="KZ38" s="49"/>
      <c r="LA38" s="49"/>
      <c r="LB38" s="49"/>
      <c r="LC38" s="49"/>
      <c r="LD38" s="49"/>
      <c r="LE38" s="49"/>
      <c r="LF38" s="49"/>
      <c r="LG38" s="49"/>
      <c r="LH38" s="49"/>
      <c r="LI38" s="49"/>
      <c r="LJ38" s="49"/>
      <c r="LK38" s="49"/>
      <c r="LL38" s="49"/>
      <c r="LM38" s="49"/>
      <c r="LN38" s="49"/>
      <c r="LO38" s="49"/>
      <c r="LP38" s="49"/>
      <c r="LQ38" s="49"/>
      <c r="LR38" s="49"/>
      <c r="LS38" s="49"/>
      <c r="LT38" s="49"/>
      <c r="LU38" s="49"/>
      <c r="LV38" s="49"/>
      <c r="LW38" s="49"/>
      <c r="LX38" s="49"/>
      <c r="LY38" s="49"/>
      <c r="LZ38" s="49"/>
      <c r="MA38" s="49"/>
      <c r="MB38" s="49"/>
      <c r="MC38" s="49"/>
      <c r="MD38" s="49"/>
      <c r="ME38" s="49"/>
      <c r="MF38" s="49"/>
      <c r="MG38" s="49"/>
      <c r="MH38" s="49"/>
      <c r="MI38" s="49"/>
      <c r="MJ38" s="49"/>
      <c r="MK38" s="49"/>
      <c r="ML38" s="49"/>
      <c r="MM38" s="49"/>
      <c r="MN38" s="49"/>
      <c r="MO38" s="49"/>
      <c r="MP38" s="49"/>
      <c r="MQ38" s="49"/>
      <c r="MR38" s="49"/>
      <c r="MS38" s="49"/>
      <c r="MT38" s="49"/>
      <c r="MU38" s="49"/>
      <c r="MV38" s="49"/>
      <c r="MW38" s="49"/>
      <c r="MX38" s="49"/>
      <c r="MY38" s="49"/>
      <c r="MZ38" s="49"/>
      <c r="NA38" s="49"/>
      <c r="NB38" s="49"/>
      <c r="NC38" s="49"/>
      <c r="ND38" s="49"/>
      <c r="NE38" s="49"/>
      <c r="NF38" s="49"/>
      <c r="NG38" s="49"/>
      <c r="NH38" s="49"/>
      <c r="NI38" s="49"/>
      <c r="NJ38" s="49"/>
      <c r="NK38" s="49"/>
      <c r="NL38" s="49"/>
      <c r="NM38" s="49"/>
      <c r="NN38" s="49"/>
      <c r="NO38" s="49"/>
      <c r="NP38" s="49"/>
      <c r="NQ38" s="49"/>
      <c r="NR38" s="49"/>
      <c r="NS38" s="49"/>
      <c r="NT38" s="49"/>
      <c r="NU38" s="49"/>
      <c r="NV38" s="49"/>
      <c r="NW38" s="49"/>
      <c r="NX38" s="49"/>
      <c r="NY38" s="49"/>
      <c r="NZ38" s="49"/>
      <c r="OA38" s="49"/>
      <c r="OB38" s="49"/>
      <c r="OC38" s="49"/>
      <c r="OD38" s="49"/>
      <c r="OE38" s="49"/>
      <c r="OF38" s="49"/>
      <c r="OG38" s="49"/>
      <c r="OH38" s="49"/>
      <c r="OI38" s="49"/>
      <c r="OJ38" s="49"/>
      <c r="OK38" s="49"/>
      <c r="OL38" s="49"/>
      <c r="OM38" s="49"/>
      <c r="ON38" s="49"/>
      <c r="OO38" s="49"/>
      <c r="OP38" s="49"/>
      <c r="OQ38" s="49"/>
      <c r="OR38" s="49"/>
      <c r="OS38" s="49"/>
      <c r="OT38" s="49"/>
      <c r="OU38" s="49"/>
      <c r="OV38" s="49"/>
      <c r="OW38" s="49"/>
      <c r="OX38" s="49"/>
      <c r="OY38" s="49"/>
      <c r="OZ38" s="49"/>
      <c r="PA38" s="49"/>
      <c r="PB38" s="49"/>
      <c r="PC38" s="49"/>
      <c r="PD38" s="49"/>
      <c r="PE38" s="49"/>
      <c r="PF38" s="49"/>
      <c r="PG38" s="49"/>
      <c r="PH38" s="49"/>
      <c r="PI38" s="49"/>
      <c r="PJ38" s="49"/>
      <c r="PK38" s="49"/>
      <c r="PL38" s="49"/>
      <c r="PM38" s="49"/>
      <c r="PN38" s="49"/>
      <c r="PO38" s="49"/>
      <c r="PP38" s="49"/>
      <c r="PQ38" s="49"/>
      <c r="PR38" s="49"/>
      <c r="PS38" s="49"/>
      <c r="PT38" s="49"/>
      <c r="PU38" s="49"/>
      <c r="PV38" s="49"/>
      <c r="PW38" s="49"/>
      <c r="PX38" s="49"/>
      <c r="PY38" s="49"/>
      <c r="PZ38" s="49"/>
      <c r="QA38" s="49"/>
      <c r="QB38" s="49"/>
      <c r="QC38" s="49"/>
      <c r="QD38" s="49"/>
      <c r="QE38" s="49"/>
      <c r="QF38" s="49"/>
      <c r="QG38" s="49"/>
      <c r="QH38" s="49"/>
      <c r="QI38" s="49"/>
      <c r="QJ38" s="49"/>
      <c r="QK38" s="49"/>
      <c r="QL38" s="49"/>
      <c r="QM38" s="49"/>
      <c r="QN38" s="49"/>
      <c r="QO38" s="49"/>
      <c r="QP38" s="49"/>
      <c r="QQ38" s="49"/>
      <c r="QR38" s="49"/>
      <c r="QS38" s="49"/>
      <c r="QT38" s="49"/>
      <c r="QU38" s="49"/>
      <c r="QV38" s="49"/>
      <c r="QW38" s="49"/>
      <c r="QX38" s="49"/>
      <c r="QY38" s="49"/>
      <c r="QZ38" s="49"/>
      <c r="RA38" s="49"/>
      <c r="RB38" s="49"/>
      <c r="RC38" s="49"/>
      <c r="RD38" s="49"/>
      <c r="RE38" s="49"/>
      <c r="RF38" s="49"/>
      <c r="RG38" s="49"/>
      <c r="RH38" s="49"/>
      <c r="RI38" s="49"/>
      <c r="RJ38" s="49"/>
      <c r="RK38" s="49"/>
      <c r="RL38" s="49"/>
      <c r="RM38" s="49"/>
      <c r="RN38" s="49"/>
      <c r="RO38" s="49"/>
      <c r="RP38" s="49"/>
      <c r="RQ38" s="49"/>
      <c r="RR38" s="49"/>
      <c r="RS38" s="49"/>
      <c r="RT38" s="49"/>
      <c r="RU38" s="49"/>
      <c r="RV38" s="49"/>
      <c r="RW38" s="49"/>
      <c r="RX38" s="49"/>
      <c r="RY38" s="49"/>
      <c r="RZ38" s="49"/>
      <c r="SA38" s="49"/>
      <c r="SB38" s="49"/>
      <c r="SC38" s="49"/>
      <c r="SD38" s="49"/>
      <c r="SE38" s="49"/>
      <c r="SF38" s="49"/>
      <c r="SG38" s="49"/>
      <c r="SH38" s="49"/>
      <c r="SI38" s="49"/>
      <c r="SJ38" s="49"/>
      <c r="SK38" s="49"/>
      <c r="SL38" s="49"/>
      <c r="SM38" s="49"/>
      <c r="SN38" s="49"/>
      <c r="SO38" s="49"/>
      <c r="SP38" s="49"/>
      <c r="SQ38" s="49"/>
      <c r="SR38" s="49"/>
      <c r="SS38" s="49"/>
      <c r="ST38" s="49"/>
      <c r="SU38" s="49"/>
      <c r="SV38" s="49"/>
      <c r="SW38" s="49"/>
      <c r="SX38" s="49"/>
      <c r="SY38" s="49"/>
      <c r="SZ38" s="49"/>
      <c r="TA38" s="49"/>
      <c r="TB38" s="49"/>
      <c r="TC38" s="49"/>
      <c r="TD38" s="49"/>
      <c r="TE38" s="49"/>
      <c r="TF38" s="49"/>
      <c r="TG38" s="49"/>
      <c r="TH38" s="49"/>
      <c r="TI38" s="49"/>
      <c r="TJ38" s="49"/>
      <c r="TK38" s="49"/>
    </row>
    <row r="39" spans="1:531" s="52" customFormat="1" ht="15.75">
      <c r="A39" s="201" t="s">
        <v>65</v>
      </c>
      <c r="B39" s="57"/>
      <c r="C39" s="63" t="s">
        <v>7</v>
      </c>
      <c r="D39" s="59" t="s">
        <v>8</v>
      </c>
      <c r="E39" s="59" t="s">
        <v>9</v>
      </c>
      <c r="F39" s="59" t="s">
        <v>10</v>
      </c>
      <c r="G39" s="59" t="s">
        <v>11</v>
      </c>
      <c r="H39" s="59" t="s">
        <v>12</v>
      </c>
      <c r="I39" s="59" t="s">
        <v>13</v>
      </c>
      <c r="J39" s="59" t="s">
        <v>14</v>
      </c>
      <c r="K39" s="59" t="s">
        <v>15</v>
      </c>
      <c r="L39" s="59" t="s">
        <v>16</v>
      </c>
      <c r="M39" s="59" t="s">
        <v>17</v>
      </c>
      <c r="N39" s="59" t="s">
        <v>18</v>
      </c>
      <c r="O39" s="64" t="s">
        <v>0</v>
      </c>
      <c r="P39" s="3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c r="IO39" s="49"/>
      <c r="IP39" s="49"/>
      <c r="IQ39" s="49"/>
      <c r="IR39" s="49"/>
      <c r="IS39" s="49"/>
      <c r="IT39" s="49"/>
      <c r="IU39" s="49"/>
      <c r="IV39" s="49"/>
      <c r="IW39" s="49"/>
      <c r="IX39" s="49"/>
      <c r="IY39" s="49"/>
      <c r="IZ39" s="49"/>
      <c r="JA39" s="49"/>
      <c r="JB39" s="49"/>
      <c r="JC39" s="49"/>
      <c r="JD39" s="49"/>
      <c r="JE39" s="49"/>
      <c r="JF39" s="49"/>
      <c r="JG39" s="49"/>
      <c r="JH39" s="49"/>
      <c r="JI39" s="49"/>
      <c r="JJ39" s="49"/>
      <c r="JK39" s="49"/>
      <c r="JL39" s="49"/>
      <c r="JM39" s="49"/>
      <c r="JN39" s="49"/>
      <c r="JO39" s="49"/>
      <c r="JP39" s="49"/>
      <c r="JQ39" s="49"/>
      <c r="JR39" s="49"/>
      <c r="JS39" s="49"/>
      <c r="JT39" s="49"/>
      <c r="JU39" s="49"/>
      <c r="JV39" s="49"/>
      <c r="JW39" s="49"/>
      <c r="JX39" s="49"/>
      <c r="JY39" s="49"/>
      <c r="JZ39" s="49"/>
      <c r="KA39" s="49"/>
      <c r="KB39" s="49"/>
      <c r="KC39" s="49"/>
      <c r="KD39" s="49"/>
      <c r="KE39" s="49"/>
      <c r="KF39" s="49"/>
      <c r="KG39" s="49"/>
      <c r="KH39" s="49"/>
      <c r="KI39" s="49"/>
      <c r="KJ39" s="49"/>
      <c r="KK39" s="49"/>
      <c r="KL39" s="49"/>
      <c r="KM39" s="49"/>
      <c r="KN39" s="49"/>
      <c r="KO39" s="49"/>
      <c r="KP39" s="49"/>
      <c r="KQ39" s="49"/>
      <c r="KR39" s="49"/>
      <c r="KS39" s="49"/>
      <c r="KT39" s="49"/>
      <c r="KU39" s="49"/>
      <c r="KV39" s="49"/>
      <c r="KW39" s="49"/>
      <c r="KX39" s="49"/>
      <c r="KY39" s="49"/>
      <c r="KZ39" s="49"/>
      <c r="LA39" s="49"/>
      <c r="LB39" s="49"/>
      <c r="LC39" s="49"/>
      <c r="LD39" s="49"/>
      <c r="LE39" s="49"/>
      <c r="LF39" s="49"/>
      <c r="LG39" s="49"/>
      <c r="LH39" s="49"/>
      <c r="LI39" s="49"/>
      <c r="LJ39" s="49"/>
      <c r="LK39" s="49"/>
      <c r="LL39" s="49"/>
      <c r="LM39" s="49"/>
      <c r="LN39" s="49"/>
      <c r="LO39" s="49"/>
      <c r="LP39" s="49"/>
      <c r="LQ39" s="49"/>
      <c r="LR39" s="49"/>
      <c r="LS39" s="49"/>
      <c r="LT39" s="49"/>
      <c r="LU39" s="49"/>
      <c r="LV39" s="49"/>
      <c r="LW39" s="49"/>
      <c r="LX39" s="49"/>
      <c r="LY39" s="49"/>
      <c r="LZ39" s="49"/>
      <c r="MA39" s="49"/>
      <c r="MB39" s="49"/>
      <c r="MC39" s="49"/>
      <c r="MD39" s="49"/>
      <c r="ME39" s="49"/>
      <c r="MF39" s="49"/>
      <c r="MG39" s="49"/>
      <c r="MH39" s="49"/>
      <c r="MI39" s="49"/>
      <c r="MJ39" s="49"/>
      <c r="MK39" s="49"/>
      <c r="ML39" s="49"/>
      <c r="MM39" s="49"/>
      <c r="MN39" s="49"/>
      <c r="MO39" s="49"/>
      <c r="MP39" s="49"/>
      <c r="MQ39" s="49"/>
      <c r="MR39" s="49"/>
      <c r="MS39" s="49"/>
      <c r="MT39" s="49"/>
      <c r="MU39" s="49"/>
      <c r="MV39" s="49"/>
      <c r="MW39" s="49"/>
      <c r="MX39" s="49"/>
      <c r="MY39" s="49"/>
      <c r="MZ39" s="49"/>
      <c r="NA39" s="49"/>
      <c r="NB39" s="49"/>
      <c r="NC39" s="49"/>
      <c r="ND39" s="49"/>
      <c r="NE39" s="49"/>
      <c r="NF39" s="49"/>
      <c r="NG39" s="49"/>
      <c r="NH39" s="49"/>
      <c r="NI39" s="49"/>
      <c r="NJ39" s="49"/>
      <c r="NK39" s="49"/>
      <c r="NL39" s="49"/>
      <c r="NM39" s="49"/>
      <c r="NN39" s="49"/>
      <c r="NO39" s="49"/>
      <c r="NP39" s="49"/>
      <c r="NQ39" s="49"/>
      <c r="NR39" s="49"/>
      <c r="NS39" s="49"/>
      <c r="NT39" s="49"/>
      <c r="NU39" s="49"/>
      <c r="NV39" s="49"/>
      <c r="NW39" s="49"/>
      <c r="NX39" s="49"/>
      <c r="NY39" s="49"/>
      <c r="NZ39" s="49"/>
      <c r="OA39" s="49"/>
      <c r="OB39" s="49"/>
      <c r="OC39" s="49"/>
      <c r="OD39" s="49"/>
      <c r="OE39" s="49"/>
      <c r="OF39" s="49"/>
      <c r="OG39" s="49"/>
      <c r="OH39" s="49"/>
      <c r="OI39" s="49"/>
      <c r="OJ39" s="49"/>
      <c r="OK39" s="49"/>
      <c r="OL39" s="49"/>
      <c r="OM39" s="49"/>
      <c r="ON39" s="49"/>
      <c r="OO39" s="49"/>
      <c r="OP39" s="49"/>
      <c r="OQ39" s="49"/>
      <c r="OR39" s="49"/>
      <c r="OS39" s="49"/>
      <c r="OT39" s="49"/>
      <c r="OU39" s="49"/>
      <c r="OV39" s="49"/>
      <c r="OW39" s="49"/>
      <c r="OX39" s="49"/>
      <c r="OY39" s="49"/>
      <c r="OZ39" s="49"/>
      <c r="PA39" s="49"/>
      <c r="PB39" s="49"/>
      <c r="PC39" s="49"/>
      <c r="PD39" s="49"/>
      <c r="PE39" s="49"/>
      <c r="PF39" s="49"/>
      <c r="PG39" s="49"/>
      <c r="PH39" s="49"/>
      <c r="PI39" s="49"/>
      <c r="PJ39" s="49"/>
      <c r="PK39" s="49"/>
      <c r="PL39" s="49"/>
      <c r="PM39" s="49"/>
      <c r="PN39" s="49"/>
      <c r="PO39" s="49"/>
      <c r="PP39" s="49"/>
      <c r="PQ39" s="49"/>
      <c r="PR39" s="49"/>
      <c r="PS39" s="49"/>
      <c r="PT39" s="49"/>
      <c r="PU39" s="49"/>
      <c r="PV39" s="49"/>
      <c r="PW39" s="49"/>
      <c r="PX39" s="49"/>
      <c r="PY39" s="49"/>
      <c r="PZ39" s="49"/>
      <c r="QA39" s="49"/>
      <c r="QB39" s="49"/>
      <c r="QC39" s="49"/>
      <c r="QD39" s="49"/>
      <c r="QE39" s="49"/>
      <c r="QF39" s="49"/>
      <c r="QG39" s="49"/>
      <c r="QH39" s="49"/>
      <c r="QI39" s="49"/>
      <c r="QJ39" s="49"/>
      <c r="QK39" s="49"/>
      <c r="QL39" s="49"/>
      <c r="QM39" s="49"/>
      <c r="QN39" s="49"/>
      <c r="QO39" s="49"/>
      <c r="QP39" s="49"/>
      <c r="QQ39" s="49"/>
      <c r="QR39" s="49"/>
      <c r="QS39" s="49"/>
      <c r="QT39" s="49"/>
      <c r="QU39" s="49"/>
      <c r="QV39" s="49"/>
      <c r="QW39" s="49"/>
      <c r="QX39" s="49"/>
      <c r="QY39" s="49"/>
      <c r="QZ39" s="49"/>
      <c r="RA39" s="49"/>
      <c r="RB39" s="49"/>
      <c r="RC39" s="49"/>
      <c r="RD39" s="49"/>
      <c r="RE39" s="49"/>
      <c r="RF39" s="49"/>
      <c r="RG39" s="49"/>
      <c r="RH39" s="49"/>
      <c r="RI39" s="49"/>
      <c r="RJ39" s="49"/>
      <c r="RK39" s="49"/>
      <c r="RL39" s="49"/>
      <c r="RM39" s="49"/>
      <c r="RN39" s="49"/>
      <c r="RO39" s="49"/>
      <c r="RP39" s="49"/>
      <c r="RQ39" s="49"/>
      <c r="RR39" s="49"/>
      <c r="RS39" s="49"/>
      <c r="RT39" s="49"/>
      <c r="RU39" s="49"/>
      <c r="RV39" s="49"/>
      <c r="RW39" s="49"/>
      <c r="RX39" s="49"/>
      <c r="RY39" s="49"/>
      <c r="RZ39" s="49"/>
      <c r="SA39" s="49"/>
      <c r="SB39" s="49"/>
      <c r="SC39" s="49"/>
      <c r="SD39" s="49"/>
      <c r="SE39" s="49"/>
      <c r="SF39" s="49"/>
      <c r="SG39" s="49"/>
      <c r="SH39" s="49"/>
      <c r="SI39" s="49"/>
      <c r="SJ39" s="49"/>
      <c r="SK39" s="49"/>
      <c r="SL39" s="49"/>
      <c r="SM39" s="49"/>
      <c r="SN39" s="49"/>
      <c r="SO39" s="49"/>
      <c r="SP39" s="49"/>
      <c r="SQ39" s="49"/>
      <c r="SR39" s="49"/>
      <c r="SS39" s="49"/>
      <c r="ST39" s="49"/>
      <c r="SU39" s="49"/>
      <c r="SV39" s="49"/>
      <c r="SW39" s="49"/>
      <c r="SX39" s="49"/>
      <c r="SY39" s="49"/>
      <c r="SZ39" s="49"/>
      <c r="TA39" s="49"/>
      <c r="TB39" s="49"/>
      <c r="TC39" s="49"/>
      <c r="TD39" s="49"/>
      <c r="TE39" s="49"/>
      <c r="TF39" s="49"/>
      <c r="TG39" s="49"/>
      <c r="TH39" s="49"/>
      <c r="TI39" s="49"/>
      <c r="TJ39" s="49"/>
      <c r="TK39" s="49"/>
    </row>
    <row r="40" spans="1:531" s="53" customFormat="1" ht="50" customHeight="1">
      <c r="A40" s="202"/>
      <c r="B40" s="45" t="str">
        <f>B$14</f>
        <v xml:space="preserve">Low water use plant demand (inches), Tucson, AZ </v>
      </c>
      <c r="C40" s="41">
        <f>$C$14</f>
        <v>0.78</v>
      </c>
      <c r="D40" s="41">
        <f>$D$14</f>
        <v>0.96720000000000006</v>
      </c>
      <c r="E40" s="41">
        <f>E$14</f>
        <v>1.56</v>
      </c>
      <c r="F40" s="41">
        <f>$F$14</f>
        <v>2.0903999999999998</v>
      </c>
      <c r="G40" s="41">
        <f>$G$14</f>
        <v>2.5896000000000003</v>
      </c>
      <c r="H40" s="41">
        <f>$H$14</f>
        <v>2.7456</v>
      </c>
      <c r="I40" s="41">
        <f>$I$14</f>
        <v>2.4335999999999998</v>
      </c>
      <c r="J40" s="41">
        <f>$J$14</f>
        <v>2.0592000000000001</v>
      </c>
      <c r="K40" s="41">
        <f>$K$14</f>
        <v>1.8720000000000001</v>
      </c>
      <c r="L40" s="41">
        <f>$L$14</f>
        <v>1.4976</v>
      </c>
      <c r="M40" s="41">
        <f>$M$14</f>
        <v>0.93600000000000005</v>
      </c>
      <c r="N40" s="41">
        <f>$N$14</f>
        <v>0.68640000000000001</v>
      </c>
      <c r="O40" s="16">
        <f>SUM(C40:N40)</f>
        <v>20.217599999999997</v>
      </c>
      <c r="P40" s="3"/>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c r="IR40" s="49"/>
      <c r="IS40" s="49"/>
      <c r="IT40" s="49"/>
      <c r="IU40" s="49"/>
      <c r="IV40" s="49"/>
      <c r="IW40" s="49"/>
      <c r="IX40" s="49"/>
      <c r="IY40" s="49"/>
      <c r="IZ40" s="49"/>
      <c r="JA40" s="49"/>
      <c r="JB40" s="49"/>
      <c r="JC40" s="49"/>
      <c r="JD40" s="49"/>
      <c r="JE40" s="49"/>
      <c r="JF40" s="49"/>
      <c r="JG40" s="49"/>
      <c r="JH40" s="49"/>
      <c r="JI40" s="49"/>
      <c r="JJ40" s="49"/>
      <c r="JK40" s="49"/>
      <c r="JL40" s="49"/>
      <c r="JM40" s="49"/>
      <c r="JN40" s="49"/>
      <c r="JO40" s="49"/>
      <c r="JP40" s="49"/>
      <c r="JQ40" s="49"/>
      <c r="JR40" s="49"/>
      <c r="JS40" s="49"/>
      <c r="JT40" s="49"/>
      <c r="JU40" s="49"/>
      <c r="JV40" s="49"/>
      <c r="JW40" s="49"/>
      <c r="JX40" s="49"/>
      <c r="JY40" s="49"/>
      <c r="JZ40" s="49"/>
      <c r="KA40" s="49"/>
      <c r="KB40" s="49"/>
      <c r="KC40" s="49"/>
      <c r="KD40" s="49"/>
      <c r="KE40" s="49"/>
      <c r="KF40" s="49"/>
      <c r="KG40" s="49"/>
      <c r="KH40" s="49"/>
      <c r="KI40" s="49"/>
      <c r="KJ40" s="49"/>
      <c r="KK40" s="49"/>
      <c r="KL40" s="49"/>
      <c r="KM40" s="49"/>
      <c r="KN40" s="49"/>
      <c r="KO40" s="49"/>
      <c r="KP40" s="49"/>
      <c r="KQ40" s="49"/>
      <c r="KR40" s="49"/>
      <c r="KS40" s="49"/>
      <c r="KT40" s="49"/>
      <c r="KU40" s="49"/>
      <c r="KV40" s="49"/>
      <c r="KW40" s="49"/>
      <c r="KX40" s="49"/>
      <c r="KY40" s="49"/>
      <c r="KZ40" s="49"/>
      <c r="LA40" s="49"/>
      <c r="LB40" s="49"/>
      <c r="LC40" s="49"/>
      <c r="LD40" s="49"/>
      <c r="LE40" s="49"/>
      <c r="LF40" s="49"/>
      <c r="LG40" s="49"/>
      <c r="LH40" s="49"/>
      <c r="LI40" s="49"/>
      <c r="LJ40" s="49"/>
      <c r="LK40" s="49"/>
      <c r="LL40" s="49"/>
      <c r="LM40" s="49"/>
      <c r="LN40" s="49"/>
      <c r="LO40" s="49"/>
      <c r="LP40" s="49"/>
      <c r="LQ40" s="49"/>
      <c r="LR40" s="49"/>
      <c r="LS40" s="49"/>
      <c r="LT40" s="49"/>
      <c r="LU40" s="49"/>
      <c r="LV40" s="49"/>
      <c r="LW40" s="49"/>
      <c r="LX40" s="49"/>
      <c r="LY40" s="49"/>
      <c r="LZ40" s="49"/>
      <c r="MA40" s="49"/>
      <c r="MB40" s="49"/>
      <c r="MC40" s="49"/>
      <c r="MD40" s="49"/>
      <c r="ME40" s="49"/>
      <c r="MF40" s="49"/>
      <c r="MG40" s="49"/>
      <c r="MH40" s="49"/>
      <c r="MI40" s="49"/>
      <c r="MJ40" s="49"/>
      <c r="MK40" s="49"/>
      <c r="ML40" s="49"/>
      <c r="MM40" s="49"/>
      <c r="MN40" s="49"/>
      <c r="MO40" s="49"/>
      <c r="MP40" s="49"/>
      <c r="MQ40" s="49"/>
      <c r="MR40" s="49"/>
      <c r="MS40" s="49"/>
      <c r="MT40" s="49"/>
      <c r="MU40" s="49"/>
      <c r="MV40" s="49"/>
      <c r="MW40" s="49"/>
      <c r="MX40" s="49"/>
      <c r="MY40" s="49"/>
      <c r="MZ40" s="49"/>
      <c r="NA40" s="49"/>
      <c r="NB40" s="49"/>
      <c r="NC40" s="49"/>
      <c r="ND40" s="49"/>
      <c r="NE40" s="49"/>
      <c r="NF40" s="49"/>
      <c r="NG40" s="49"/>
      <c r="NH40" s="49"/>
      <c r="NI40" s="49"/>
      <c r="NJ40" s="49"/>
      <c r="NK40" s="49"/>
      <c r="NL40" s="49"/>
      <c r="NM40" s="49"/>
      <c r="NN40" s="49"/>
      <c r="NO40" s="49"/>
      <c r="NP40" s="49"/>
      <c r="NQ40" s="49"/>
      <c r="NR40" s="49"/>
      <c r="NS40" s="49"/>
      <c r="NT40" s="49"/>
      <c r="NU40" s="49"/>
      <c r="NV40" s="49"/>
      <c r="NW40" s="49"/>
    </row>
    <row r="41" spans="1:531" s="49" customFormat="1" ht="30">
      <c r="A41" s="202"/>
      <c r="B41" s="35" t="s">
        <v>56</v>
      </c>
      <c r="C41" s="9">
        <f>7*C$10</f>
        <v>3.4649999999999999</v>
      </c>
      <c r="D41" s="9">
        <f t="shared" ref="D41:N41" si="15">7*D$10</f>
        <v>3.08</v>
      </c>
      <c r="E41" s="9">
        <f t="shared" si="15"/>
        <v>2.835</v>
      </c>
      <c r="F41" s="9">
        <f t="shared" si="15"/>
        <v>0.98000000000000009</v>
      </c>
      <c r="G41" s="9">
        <f t="shared" si="15"/>
        <v>0.84</v>
      </c>
      <c r="H41" s="9">
        <f t="shared" si="15"/>
        <v>0.84</v>
      </c>
      <c r="I41" s="9">
        <f t="shared" si="15"/>
        <v>7.2449999999999992</v>
      </c>
      <c r="J41" s="9">
        <f t="shared" si="15"/>
        <v>8.0499999999999989</v>
      </c>
      <c r="K41" s="9">
        <f t="shared" si="15"/>
        <v>5.0750000000000002</v>
      </c>
      <c r="L41" s="9">
        <f t="shared" si="15"/>
        <v>4.2349999999999994</v>
      </c>
      <c r="M41" s="9">
        <f t="shared" si="15"/>
        <v>2.3450000000000002</v>
      </c>
      <c r="N41" s="9">
        <f t="shared" si="15"/>
        <v>3.605</v>
      </c>
      <c r="O41" s="27">
        <f t="shared" si="1"/>
        <v>42.594999999999992</v>
      </c>
      <c r="P41" s="3" t="s">
        <v>24</v>
      </c>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row>
    <row r="42" spans="1:531" s="49" customFormat="1" ht="92" customHeight="1" thickBot="1">
      <c r="A42" s="203"/>
      <c r="B42" s="3" t="s">
        <v>42</v>
      </c>
      <c r="C42" s="9">
        <f t="shared" ref="C42:N42" si="16">IF(C41&gt;C$14,1,0)</f>
        <v>1</v>
      </c>
      <c r="D42" s="9">
        <f t="shared" si="16"/>
        <v>1</v>
      </c>
      <c r="E42" s="9">
        <f t="shared" si="16"/>
        <v>1</v>
      </c>
      <c r="F42" s="9">
        <f t="shared" si="16"/>
        <v>0</v>
      </c>
      <c r="G42" s="9">
        <f t="shared" si="16"/>
        <v>0</v>
      </c>
      <c r="H42" s="9">
        <f t="shared" si="16"/>
        <v>0</v>
      </c>
      <c r="I42" s="9">
        <f t="shared" si="16"/>
        <v>1</v>
      </c>
      <c r="J42" s="9">
        <f t="shared" si="16"/>
        <v>1</v>
      </c>
      <c r="K42" s="9">
        <f t="shared" si="16"/>
        <v>1</v>
      </c>
      <c r="L42" s="9">
        <f t="shared" si="16"/>
        <v>1</v>
      </c>
      <c r="M42" s="9">
        <f t="shared" si="16"/>
        <v>1</v>
      </c>
      <c r="N42" s="9">
        <f t="shared" si="16"/>
        <v>1</v>
      </c>
      <c r="O42" s="15">
        <f t="shared" si="1"/>
        <v>9</v>
      </c>
      <c r="P42" s="14" t="s">
        <v>33</v>
      </c>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row>
    <row r="43" spans="1:531" s="52" customFormat="1" ht="15.75">
      <c r="A43" s="201" t="s">
        <v>66</v>
      </c>
      <c r="B43" s="57"/>
      <c r="C43" s="63" t="s">
        <v>7</v>
      </c>
      <c r="D43" s="59" t="s">
        <v>8</v>
      </c>
      <c r="E43" s="59" t="s">
        <v>9</v>
      </c>
      <c r="F43" s="59" t="s">
        <v>10</v>
      </c>
      <c r="G43" s="59" t="s">
        <v>11</v>
      </c>
      <c r="H43" s="59" t="s">
        <v>12</v>
      </c>
      <c r="I43" s="59" t="s">
        <v>13</v>
      </c>
      <c r="J43" s="59" t="s">
        <v>14</v>
      </c>
      <c r="K43" s="59" t="s">
        <v>15</v>
      </c>
      <c r="L43" s="59" t="s">
        <v>16</v>
      </c>
      <c r="M43" s="59" t="s">
        <v>17</v>
      </c>
      <c r="N43" s="59" t="s">
        <v>18</v>
      </c>
      <c r="O43" s="64" t="s">
        <v>0</v>
      </c>
      <c r="P43" s="3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c r="IB43" s="49"/>
      <c r="IC43" s="49"/>
      <c r="ID43" s="49"/>
      <c r="IE43" s="49"/>
      <c r="IF43" s="49"/>
      <c r="IG43" s="49"/>
      <c r="IH43" s="49"/>
      <c r="II43" s="49"/>
      <c r="IJ43" s="49"/>
      <c r="IK43" s="49"/>
      <c r="IL43" s="49"/>
      <c r="IM43" s="49"/>
      <c r="IN43" s="49"/>
      <c r="IO43" s="49"/>
      <c r="IP43" s="49"/>
      <c r="IQ43" s="49"/>
      <c r="IR43" s="49"/>
      <c r="IS43" s="49"/>
      <c r="IT43" s="49"/>
      <c r="IU43" s="49"/>
      <c r="IV43" s="49"/>
      <c r="IW43" s="49"/>
      <c r="IX43" s="49"/>
      <c r="IY43" s="49"/>
      <c r="IZ43" s="49"/>
      <c r="JA43" s="49"/>
      <c r="JB43" s="49"/>
      <c r="JC43" s="49"/>
      <c r="JD43" s="49"/>
      <c r="JE43" s="49"/>
      <c r="JF43" s="49"/>
      <c r="JG43" s="49"/>
      <c r="JH43" s="49"/>
      <c r="JI43" s="49"/>
      <c r="JJ43" s="49"/>
      <c r="JK43" s="49"/>
      <c r="JL43" s="49"/>
      <c r="JM43" s="49"/>
      <c r="JN43" s="49"/>
      <c r="JO43" s="49"/>
      <c r="JP43" s="49"/>
      <c r="JQ43" s="49"/>
      <c r="JR43" s="49"/>
      <c r="JS43" s="49"/>
      <c r="JT43" s="49"/>
      <c r="JU43" s="49"/>
      <c r="JV43" s="49"/>
      <c r="JW43" s="49"/>
      <c r="JX43" s="49"/>
      <c r="JY43" s="49"/>
      <c r="JZ43" s="49"/>
      <c r="KA43" s="49"/>
      <c r="KB43" s="49"/>
      <c r="KC43" s="49"/>
      <c r="KD43" s="49"/>
      <c r="KE43" s="49"/>
      <c r="KF43" s="49"/>
      <c r="KG43" s="49"/>
      <c r="KH43" s="49"/>
      <c r="KI43" s="49"/>
      <c r="KJ43" s="49"/>
      <c r="KK43" s="49"/>
      <c r="KL43" s="49"/>
      <c r="KM43" s="49"/>
      <c r="KN43" s="49"/>
      <c r="KO43" s="49"/>
      <c r="KP43" s="49"/>
      <c r="KQ43" s="49"/>
      <c r="KR43" s="49"/>
      <c r="KS43" s="49"/>
      <c r="KT43" s="49"/>
      <c r="KU43" s="49"/>
      <c r="KV43" s="49"/>
      <c r="KW43" s="49"/>
      <c r="KX43" s="49"/>
      <c r="KY43" s="49"/>
      <c r="KZ43" s="49"/>
      <c r="LA43" s="49"/>
      <c r="LB43" s="49"/>
      <c r="LC43" s="49"/>
      <c r="LD43" s="49"/>
      <c r="LE43" s="49"/>
      <c r="LF43" s="49"/>
      <c r="LG43" s="49"/>
      <c r="LH43" s="49"/>
      <c r="LI43" s="49"/>
      <c r="LJ43" s="49"/>
      <c r="LK43" s="49"/>
      <c r="LL43" s="49"/>
      <c r="LM43" s="49"/>
      <c r="LN43" s="49"/>
      <c r="LO43" s="49"/>
      <c r="LP43" s="49"/>
      <c r="LQ43" s="49"/>
      <c r="LR43" s="49"/>
      <c r="LS43" s="49"/>
      <c r="LT43" s="49"/>
      <c r="LU43" s="49"/>
      <c r="LV43" s="49"/>
      <c r="LW43" s="49"/>
      <c r="LX43" s="49"/>
      <c r="LY43" s="49"/>
      <c r="LZ43" s="49"/>
      <c r="MA43" s="49"/>
      <c r="MB43" s="49"/>
      <c r="MC43" s="49"/>
      <c r="MD43" s="49"/>
      <c r="ME43" s="49"/>
      <c r="MF43" s="49"/>
      <c r="MG43" s="49"/>
      <c r="MH43" s="49"/>
      <c r="MI43" s="49"/>
      <c r="MJ43" s="49"/>
      <c r="MK43" s="49"/>
      <c r="ML43" s="49"/>
      <c r="MM43" s="49"/>
      <c r="MN43" s="49"/>
      <c r="MO43" s="49"/>
      <c r="MP43" s="49"/>
      <c r="MQ43" s="49"/>
      <c r="MR43" s="49"/>
      <c r="MS43" s="49"/>
      <c r="MT43" s="49"/>
      <c r="MU43" s="49"/>
      <c r="MV43" s="49"/>
      <c r="MW43" s="49"/>
      <c r="MX43" s="49"/>
      <c r="MY43" s="49"/>
      <c r="MZ43" s="49"/>
      <c r="NA43" s="49"/>
      <c r="NB43" s="49"/>
      <c r="NC43" s="49"/>
      <c r="ND43" s="49"/>
      <c r="NE43" s="49"/>
      <c r="NF43" s="49"/>
      <c r="NG43" s="49"/>
      <c r="NH43" s="49"/>
      <c r="NI43" s="49"/>
      <c r="NJ43" s="49"/>
      <c r="NK43" s="49"/>
      <c r="NL43" s="49"/>
      <c r="NM43" s="49"/>
      <c r="NN43" s="49"/>
      <c r="NO43" s="49"/>
      <c r="NP43" s="49"/>
      <c r="NQ43" s="49"/>
      <c r="NR43" s="49"/>
      <c r="NS43" s="49"/>
      <c r="NT43" s="49"/>
      <c r="NU43" s="49"/>
      <c r="NV43" s="49"/>
      <c r="NW43" s="49"/>
      <c r="NX43" s="49"/>
      <c r="NY43" s="49"/>
      <c r="NZ43" s="49"/>
      <c r="OA43" s="49"/>
      <c r="OB43" s="49"/>
      <c r="OC43" s="49"/>
      <c r="OD43" s="49"/>
      <c r="OE43" s="49"/>
      <c r="OF43" s="49"/>
      <c r="OG43" s="49"/>
      <c r="OH43" s="49"/>
      <c r="OI43" s="49"/>
      <c r="OJ43" s="49"/>
      <c r="OK43" s="49"/>
      <c r="OL43" s="49"/>
      <c r="OM43" s="49"/>
      <c r="ON43" s="49"/>
      <c r="OO43" s="49"/>
      <c r="OP43" s="49"/>
      <c r="OQ43" s="49"/>
      <c r="OR43" s="49"/>
      <c r="OS43" s="49"/>
      <c r="OT43" s="49"/>
      <c r="OU43" s="49"/>
      <c r="OV43" s="49"/>
      <c r="OW43" s="49"/>
      <c r="OX43" s="49"/>
      <c r="OY43" s="49"/>
      <c r="OZ43" s="49"/>
      <c r="PA43" s="49"/>
      <c r="PB43" s="49"/>
      <c r="PC43" s="49"/>
      <c r="PD43" s="49"/>
      <c r="PE43" s="49"/>
      <c r="PF43" s="49"/>
      <c r="PG43" s="49"/>
      <c r="PH43" s="49"/>
      <c r="PI43" s="49"/>
      <c r="PJ43" s="49"/>
      <c r="PK43" s="49"/>
      <c r="PL43" s="49"/>
      <c r="PM43" s="49"/>
      <c r="PN43" s="49"/>
      <c r="PO43" s="49"/>
      <c r="PP43" s="49"/>
      <c r="PQ43" s="49"/>
      <c r="PR43" s="49"/>
      <c r="PS43" s="49"/>
      <c r="PT43" s="49"/>
      <c r="PU43" s="49"/>
      <c r="PV43" s="49"/>
      <c r="PW43" s="49"/>
      <c r="PX43" s="49"/>
      <c r="PY43" s="49"/>
      <c r="PZ43" s="49"/>
      <c r="QA43" s="49"/>
      <c r="QB43" s="49"/>
      <c r="QC43" s="49"/>
      <c r="QD43" s="49"/>
      <c r="QE43" s="49"/>
      <c r="QF43" s="49"/>
      <c r="QG43" s="49"/>
      <c r="QH43" s="49"/>
      <c r="QI43" s="49"/>
      <c r="QJ43" s="49"/>
      <c r="QK43" s="49"/>
      <c r="QL43" s="49"/>
      <c r="QM43" s="49"/>
      <c r="QN43" s="49"/>
      <c r="QO43" s="49"/>
      <c r="QP43" s="49"/>
      <c r="QQ43" s="49"/>
      <c r="QR43" s="49"/>
      <c r="QS43" s="49"/>
      <c r="QT43" s="49"/>
      <c r="QU43" s="49"/>
      <c r="QV43" s="49"/>
      <c r="QW43" s="49"/>
      <c r="QX43" s="49"/>
      <c r="QY43" s="49"/>
      <c r="QZ43" s="49"/>
      <c r="RA43" s="49"/>
      <c r="RB43" s="49"/>
      <c r="RC43" s="49"/>
      <c r="RD43" s="49"/>
      <c r="RE43" s="49"/>
      <c r="RF43" s="49"/>
      <c r="RG43" s="49"/>
      <c r="RH43" s="49"/>
      <c r="RI43" s="49"/>
      <c r="RJ43" s="49"/>
      <c r="RK43" s="49"/>
      <c r="RL43" s="49"/>
      <c r="RM43" s="49"/>
      <c r="RN43" s="49"/>
      <c r="RO43" s="49"/>
      <c r="RP43" s="49"/>
      <c r="RQ43" s="49"/>
      <c r="RR43" s="49"/>
      <c r="RS43" s="49"/>
      <c r="RT43" s="49"/>
      <c r="RU43" s="49"/>
      <c r="RV43" s="49"/>
      <c r="RW43" s="49"/>
      <c r="RX43" s="49"/>
      <c r="RY43" s="49"/>
      <c r="RZ43" s="49"/>
      <c r="SA43" s="49"/>
      <c r="SB43" s="49"/>
      <c r="SC43" s="49"/>
      <c r="SD43" s="49"/>
      <c r="SE43" s="49"/>
      <c r="SF43" s="49"/>
      <c r="SG43" s="49"/>
      <c r="SH43" s="49"/>
      <c r="SI43" s="49"/>
      <c r="SJ43" s="49"/>
      <c r="SK43" s="49"/>
      <c r="SL43" s="49"/>
      <c r="SM43" s="49"/>
      <c r="SN43" s="49"/>
      <c r="SO43" s="49"/>
      <c r="SP43" s="49"/>
      <c r="SQ43" s="49"/>
      <c r="SR43" s="49"/>
      <c r="SS43" s="49"/>
      <c r="ST43" s="49"/>
      <c r="SU43" s="49"/>
      <c r="SV43" s="49"/>
      <c r="SW43" s="49"/>
      <c r="SX43" s="49"/>
      <c r="SY43" s="49"/>
      <c r="SZ43" s="49"/>
      <c r="TA43" s="49"/>
      <c r="TB43" s="49"/>
      <c r="TC43" s="49"/>
      <c r="TD43" s="49"/>
      <c r="TE43" s="49"/>
      <c r="TF43" s="49"/>
      <c r="TG43" s="49"/>
      <c r="TH43" s="49"/>
      <c r="TI43" s="49"/>
      <c r="TJ43" s="49"/>
      <c r="TK43" s="49"/>
    </row>
    <row r="44" spans="1:531" s="54" customFormat="1" ht="49" customHeight="1">
      <c r="A44" s="202"/>
      <c r="B44" s="45" t="str">
        <f>B$14</f>
        <v xml:space="preserve">Low water use plant demand (inches), Tucson, AZ </v>
      </c>
      <c r="C44" s="41">
        <f>$C$14</f>
        <v>0.78</v>
      </c>
      <c r="D44" s="41">
        <f>$D$14</f>
        <v>0.96720000000000006</v>
      </c>
      <c r="E44" s="41">
        <f>$E$14</f>
        <v>1.56</v>
      </c>
      <c r="F44" s="41">
        <f>$F$14</f>
        <v>2.0903999999999998</v>
      </c>
      <c r="G44" s="41">
        <f>$G$14</f>
        <v>2.5896000000000003</v>
      </c>
      <c r="H44" s="41">
        <f>$H$14</f>
        <v>2.7456</v>
      </c>
      <c r="I44" s="41">
        <f>$I$14</f>
        <v>2.4335999999999998</v>
      </c>
      <c r="J44" s="41">
        <f>$J$14</f>
        <v>2.0592000000000001</v>
      </c>
      <c r="K44" s="41">
        <f>$K$14</f>
        <v>1.8720000000000001</v>
      </c>
      <c r="L44" s="41">
        <f>$L$14</f>
        <v>1.4976</v>
      </c>
      <c r="M44" s="41">
        <f>$M$14</f>
        <v>0.93600000000000005</v>
      </c>
      <c r="N44" s="41">
        <f>$N$14</f>
        <v>0.68640000000000001</v>
      </c>
      <c r="O44" s="16">
        <f>SUM(C44:N44)</f>
        <v>20.217599999999997</v>
      </c>
      <c r="P44" s="3"/>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c r="IB44" s="49"/>
      <c r="IC44" s="49"/>
      <c r="ID44" s="49"/>
      <c r="IE44" s="49"/>
      <c r="IF44" s="49"/>
      <c r="IG44" s="49"/>
      <c r="IH44" s="49"/>
      <c r="II44" s="49"/>
      <c r="IJ44" s="49"/>
      <c r="IK44" s="49"/>
      <c r="IL44" s="49"/>
      <c r="IM44" s="49"/>
      <c r="IN44" s="49"/>
      <c r="IO44" s="49"/>
      <c r="IP44" s="49"/>
      <c r="IQ44" s="49"/>
      <c r="IR44" s="49"/>
      <c r="IS44" s="49"/>
      <c r="IT44" s="49"/>
      <c r="IU44" s="49"/>
      <c r="IV44" s="49"/>
      <c r="IW44" s="49"/>
      <c r="IX44" s="49"/>
      <c r="IY44" s="49"/>
      <c r="IZ44" s="49"/>
      <c r="JA44" s="49"/>
      <c r="JB44" s="49"/>
      <c r="JC44" s="49"/>
      <c r="JD44" s="49"/>
      <c r="JE44" s="49"/>
      <c r="JF44" s="49"/>
      <c r="JG44" s="49"/>
      <c r="JH44" s="49"/>
      <c r="JI44" s="49"/>
      <c r="JJ44" s="49"/>
      <c r="JK44" s="49"/>
      <c r="JL44" s="49"/>
      <c r="JM44" s="49"/>
      <c r="JN44" s="49"/>
      <c r="JO44" s="49"/>
      <c r="JP44" s="49"/>
      <c r="JQ44" s="49"/>
      <c r="JR44" s="49"/>
      <c r="JS44" s="49"/>
      <c r="JT44" s="49"/>
      <c r="JU44" s="49"/>
      <c r="JV44" s="49"/>
      <c r="JW44" s="49"/>
      <c r="JX44" s="49"/>
      <c r="JY44" s="49"/>
      <c r="JZ44" s="49"/>
      <c r="KA44" s="49"/>
      <c r="KB44" s="49"/>
      <c r="KC44" s="49"/>
      <c r="KD44" s="49"/>
      <c r="KE44" s="49"/>
      <c r="KF44" s="49"/>
      <c r="KG44" s="49"/>
      <c r="KH44" s="49"/>
      <c r="KI44" s="49"/>
      <c r="KJ44" s="49"/>
      <c r="KK44" s="49"/>
      <c r="KL44" s="49"/>
      <c r="KM44" s="49"/>
      <c r="KN44" s="49"/>
      <c r="KO44" s="49"/>
      <c r="KP44" s="49"/>
      <c r="KQ44" s="49"/>
      <c r="KR44" s="49"/>
      <c r="KS44" s="49"/>
      <c r="KT44" s="49"/>
      <c r="KU44" s="49"/>
      <c r="KV44" s="49"/>
      <c r="KW44" s="49"/>
      <c r="KX44" s="49"/>
      <c r="KY44" s="49"/>
      <c r="KZ44" s="49"/>
      <c r="LA44" s="49"/>
      <c r="LB44" s="49"/>
      <c r="LC44" s="49"/>
      <c r="LD44" s="49"/>
      <c r="LE44" s="49"/>
      <c r="LF44" s="49"/>
      <c r="LG44" s="49"/>
      <c r="LH44" s="49"/>
      <c r="LI44" s="49"/>
      <c r="LJ44" s="49"/>
      <c r="LK44" s="49"/>
      <c r="LL44" s="49"/>
      <c r="LM44" s="49"/>
      <c r="LN44" s="49"/>
      <c r="LO44" s="49"/>
      <c r="LP44" s="49"/>
      <c r="LQ44" s="49"/>
      <c r="LR44" s="49"/>
      <c r="LS44" s="49"/>
      <c r="LT44" s="49"/>
      <c r="LU44" s="49"/>
      <c r="LV44" s="49"/>
      <c r="LW44" s="49"/>
      <c r="LX44" s="49"/>
      <c r="LY44" s="49"/>
      <c r="LZ44" s="49"/>
      <c r="MA44" s="49"/>
      <c r="MB44" s="49"/>
      <c r="MC44" s="49"/>
      <c r="MD44" s="49"/>
      <c r="ME44" s="49"/>
      <c r="MF44" s="49"/>
      <c r="MG44" s="49"/>
      <c r="MH44" s="49"/>
      <c r="MI44" s="49"/>
      <c r="MJ44" s="49"/>
      <c r="MK44" s="49"/>
      <c r="ML44" s="49"/>
      <c r="MM44" s="49"/>
      <c r="MN44" s="49"/>
      <c r="MO44" s="49"/>
      <c r="MP44" s="49"/>
      <c r="MQ44" s="49"/>
      <c r="MR44" s="49"/>
      <c r="MS44" s="49"/>
      <c r="MT44" s="49"/>
      <c r="MU44" s="49"/>
      <c r="MV44" s="49"/>
      <c r="MW44" s="49"/>
      <c r="MX44" s="49"/>
      <c r="MY44" s="49"/>
      <c r="MZ44" s="49"/>
      <c r="NA44" s="49"/>
      <c r="NB44" s="49"/>
      <c r="NC44" s="49"/>
      <c r="ND44" s="49"/>
      <c r="NE44" s="49"/>
      <c r="NF44" s="49"/>
      <c r="NG44" s="49"/>
      <c r="NH44" s="49"/>
      <c r="NI44" s="49"/>
      <c r="NJ44" s="49"/>
      <c r="NK44" s="49"/>
      <c r="NL44" s="49"/>
      <c r="NM44" s="49"/>
      <c r="NN44" s="49"/>
      <c r="NO44" s="49"/>
      <c r="NP44" s="49"/>
      <c r="NQ44" s="49"/>
      <c r="NR44" s="49"/>
      <c r="NS44" s="49"/>
      <c r="NT44" s="49"/>
      <c r="NU44" s="49"/>
      <c r="NV44" s="49"/>
      <c r="NW44" s="49"/>
      <c r="NX44" s="53"/>
      <c r="NY44" s="53"/>
      <c r="NZ44" s="53"/>
      <c r="OA44" s="53"/>
      <c r="OB44" s="53"/>
      <c r="OC44" s="53"/>
      <c r="OD44" s="53"/>
      <c r="OE44" s="53"/>
      <c r="OF44" s="53"/>
      <c r="OG44" s="53"/>
      <c r="OH44" s="53"/>
      <c r="OI44" s="53"/>
      <c r="OJ44" s="53"/>
      <c r="OK44" s="53"/>
      <c r="OL44" s="53"/>
      <c r="OM44" s="53"/>
      <c r="ON44" s="53"/>
      <c r="OO44" s="53"/>
      <c r="OP44" s="53"/>
      <c r="OQ44" s="53"/>
      <c r="OR44" s="53"/>
      <c r="OS44" s="53"/>
      <c r="OT44" s="53"/>
      <c r="OU44" s="53"/>
      <c r="OV44" s="53"/>
      <c r="OW44" s="53"/>
      <c r="OX44" s="53"/>
      <c r="OY44" s="53"/>
      <c r="OZ44" s="53"/>
      <c r="PA44" s="53"/>
      <c r="PB44" s="53"/>
      <c r="PC44" s="53"/>
      <c r="PD44" s="53"/>
      <c r="PE44" s="53"/>
      <c r="PF44" s="53"/>
      <c r="PG44" s="53"/>
      <c r="PH44" s="53"/>
      <c r="PI44" s="53"/>
      <c r="PJ44" s="53"/>
      <c r="PK44" s="53"/>
      <c r="PL44" s="53"/>
      <c r="PM44" s="53"/>
      <c r="PN44" s="53"/>
      <c r="PO44" s="53"/>
      <c r="PP44" s="53"/>
      <c r="PQ44" s="53"/>
      <c r="PR44" s="53"/>
      <c r="PS44" s="53"/>
      <c r="PT44" s="53"/>
      <c r="PU44" s="53"/>
      <c r="PV44" s="53"/>
      <c r="PW44" s="53"/>
      <c r="PX44" s="53"/>
      <c r="PY44" s="53"/>
      <c r="PZ44" s="53"/>
      <c r="QA44" s="53"/>
      <c r="QB44" s="53"/>
      <c r="QC44" s="53"/>
      <c r="QD44" s="53"/>
      <c r="QE44" s="53"/>
      <c r="QF44" s="53"/>
      <c r="QG44" s="53"/>
      <c r="QH44" s="53"/>
      <c r="QI44" s="53"/>
      <c r="QJ44" s="53"/>
      <c r="QK44" s="53"/>
      <c r="QL44" s="53"/>
      <c r="QM44" s="53"/>
      <c r="QN44" s="53"/>
      <c r="QO44" s="53"/>
      <c r="QP44" s="53"/>
      <c r="QQ44" s="53"/>
      <c r="QR44" s="53"/>
      <c r="QS44" s="53"/>
      <c r="QT44" s="53"/>
      <c r="QU44" s="53"/>
      <c r="QV44" s="53"/>
      <c r="QW44" s="53"/>
      <c r="QX44" s="53"/>
      <c r="QY44" s="53"/>
      <c r="QZ44" s="53"/>
      <c r="RA44" s="53"/>
      <c r="RB44" s="53"/>
      <c r="RC44" s="53"/>
      <c r="RD44" s="53"/>
      <c r="RE44" s="53"/>
      <c r="RF44" s="53"/>
      <c r="RG44" s="53"/>
      <c r="RH44" s="53"/>
      <c r="RI44" s="53"/>
      <c r="RJ44" s="53"/>
      <c r="RK44" s="53"/>
      <c r="RL44" s="53"/>
      <c r="RM44" s="53"/>
      <c r="RN44" s="53"/>
      <c r="RO44" s="53"/>
      <c r="RP44" s="53"/>
      <c r="RQ44" s="53"/>
      <c r="RR44" s="53"/>
      <c r="RS44" s="53"/>
      <c r="RT44" s="53"/>
      <c r="RU44" s="53"/>
      <c r="RV44" s="53"/>
      <c r="RW44" s="53"/>
      <c r="RX44" s="53"/>
      <c r="RY44" s="53"/>
      <c r="RZ44" s="53"/>
      <c r="SA44" s="53"/>
      <c r="SB44" s="53"/>
      <c r="SC44" s="53"/>
      <c r="SD44" s="53"/>
      <c r="SE44" s="53"/>
      <c r="SF44" s="53"/>
      <c r="SG44" s="53"/>
      <c r="SH44" s="53"/>
      <c r="SI44" s="53"/>
      <c r="SJ44" s="53"/>
      <c r="SK44" s="53"/>
      <c r="SL44" s="53"/>
      <c r="SM44" s="53"/>
      <c r="SN44" s="53"/>
      <c r="SO44" s="53"/>
      <c r="SP44" s="53"/>
      <c r="SQ44" s="53"/>
      <c r="SR44" s="53"/>
      <c r="SS44" s="53"/>
      <c r="ST44" s="53"/>
      <c r="SU44" s="53"/>
      <c r="SV44" s="53"/>
      <c r="SW44" s="53"/>
      <c r="SX44" s="53"/>
      <c r="SY44" s="53"/>
      <c r="SZ44" s="53"/>
      <c r="TA44" s="53"/>
      <c r="TB44" s="53"/>
      <c r="TC44" s="53"/>
      <c r="TD44" s="53"/>
      <c r="TE44" s="53"/>
      <c r="TF44" s="53"/>
      <c r="TG44" s="53"/>
      <c r="TH44" s="53"/>
      <c r="TI44" s="53"/>
      <c r="TJ44" s="53"/>
      <c r="TK44" s="53"/>
    </row>
    <row r="45" spans="1:531" s="52" customFormat="1" ht="30">
      <c r="A45" s="202"/>
      <c r="B45" s="35" t="s">
        <v>57</v>
      </c>
      <c r="C45" s="9">
        <f>8*C$10</f>
        <v>3.96</v>
      </c>
      <c r="D45" s="9">
        <f t="shared" ref="D45:N45" si="17">8*D$10</f>
        <v>3.52</v>
      </c>
      <c r="E45" s="9">
        <f t="shared" si="17"/>
        <v>3.24</v>
      </c>
      <c r="F45" s="9">
        <f t="shared" si="17"/>
        <v>1.1200000000000001</v>
      </c>
      <c r="G45" s="9">
        <f t="shared" si="17"/>
        <v>0.96</v>
      </c>
      <c r="H45" s="9">
        <f t="shared" si="17"/>
        <v>0.96</v>
      </c>
      <c r="I45" s="9">
        <f t="shared" si="17"/>
        <v>8.2799999999999994</v>
      </c>
      <c r="J45" s="9">
        <f t="shared" si="17"/>
        <v>9.1999999999999993</v>
      </c>
      <c r="K45" s="9">
        <f t="shared" si="17"/>
        <v>5.8</v>
      </c>
      <c r="L45" s="9">
        <f t="shared" si="17"/>
        <v>4.84</v>
      </c>
      <c r="M45" s="9">
        <f t="shared" si="17"/>
        <v>2.68</v>
      </c>
      <c r="N45" s="9">
        <f t="shared" si="17"/>
        <v>4.12</v>
      </c>
      <c r="O45" s="27">
        <f t="shared" si="1"/>
        <v>48.679999999999993</v>
      </c>
      <c r="P45" s="3" t="s">
        <v>25</v>
      </c>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c r="IB45" s="49"/>
      <c r="IC45" s="49"/>
      <c r="ID45" s="49"/>
      <c r="IE45" s="49"/>
      <c r="IF45" s="49"/>
      <c r="IG45" s="49"/>
      <c r="IH45" s="49"/>
      <c r="II45" s="49"/>
      <c r="IJ45" s="49"/>
      <c r="IK45" s="49"/>
      <c r="IL45" s="49"/>
      <c r="IM45" s="49"/>
      <c r="IN45" s="49"/>
      <c r="IO45" s="49"/>
      <c r="IP45" s="49"/>
      <c r="IQ45" s="49"/>
      <c r="IR45" s="49"/>
      <c r="IS45" s="49"/>
      <c r="IT45" s="49"/>
      <c r="IU45" s="49"/>
      <c r="IV45" s="49"/>
      <c r="IW45" s="49"/>
      <c r="IX45" s="49"/>
      <c r="IY45" s="49"/>
      <c r="IZ45" s="49"/>
      <c r="JA45" s="49"/>
      <c r="JB45" s="49"/>
      <c r="JC45" s="49"/>
      <c r="JD45" s="49"/>
      <c r="JE45" s="49"/>
      <c r="JF45" s="49"/>
      <c r="JG45" s="49"/>
      <c r="JH45" s="49"/>
      <c r="JI45" s="49"/>
      <c r="JJ45" s="49"/>
      <c r="JK45" s="49"/>
      <c r="JL45" s="49"/>
      <c r="JM45" s="49"/>
      <c r="JN45" s="49"/>
      <c r="JO45" s="49"/>
      <c r="JP45" s="49"/>
      <c r="JQ45" s="49"/>
      <c r="JR45" s="49"/>
      <c r="JS45" s="49"/>
      <c r="JT45" s="49"/>
      <c r="JU45" s="49"/>
      <c r="JV45" s="49"/>
      <c r="JW45" s="49"/>
      <c r="JX45" s="49"/>
      <c r="JY45" s="49"/>
      <c r="JZ45" s="49"/>
      <c r="KA45" s="49"/>
      <c r="KB45" s="49"/>
      <c r="KC45" s="49"/>
      <c r="KD45" s="49"/>
      <c r="KE45" s="49"/>
      <c r="KF45" s="49"/>
      <c r="KG45" s="49"/>
      <c r="KH45" s="49"/>
      <c r="KI45" s="49"/>
      <c r="KJ45" s="49"/>
      <c r="KK45" s="49"/>
      <c r="KL45" s="49"/>
      <c r="KM45" s="49"/>
      <c r="KN45" s="49"/>
      <c r="KO45" s="49"/>
      <c r="KP45" s="49"/>
      <c r="KQ45" s="49"/>
      <c r="KR45" s="49"/>
      <c r="KS45" s="49"/>
      <c r="KT45" s="49"/>
      <c r="KU45" s="49"/>
      <c r="KV45" s="49"/>
      <c r="KW45" s="49"/>
      <c r="KX45" s="49"/>
      <c r="KY45" s="49"/>
      <c r="KZ45" s="49"/>
      <c r="LA45" s="49"/>
      <c r="LB45" s="49"/>
      <c r="LC45" s="49"/>
      <c r="LD45" s="49"/>
      <c r="LE45" s="49"/>
      <c r="LF45" s="49"/>
      <c r="LG45" s="49"/>
      <c r="LH45" s="49"/>
      <c r="LI45" s="49"/>
      <c r="LJ45" s="49"/>
      <c r="LK45" s="49"/>
      <c r="LL45" s="49"/>
      <c r="LM45" s="49"/>
      <c r="LN45" s="49"/>
      <c r="LO45" s="49"/>
      <c r="LP45" s="49"/>
      <c r="LQ45" s="49"/>
      <c r="LR45" s="49"/>
      <c r="LS45" s="49"/>
      <c r="LT45" s="49"/>
      <c r="LU45" s="49"/>
      <c r="LV45" s="49"/>
      <c r="LW45" s="49"/>
      <c r="LX45" s="49"/>
      <c r="LY45" s="49"/>
      <c r="LZ45" s="49"/>
      <c r="MA45" s="49"/>
      <c r="MB45" s="49"/>
      <c r="MC45" s="49"/>
      <c r="MD45" s="49"/>
      <c r="ME45" s="49"/>
      <c r="MF45" s="49"/>
      <c r="MG45" s="49"/>
      <c r="MH45" s="49"/>
      <c r="MI45" s="49"/>
      <c r="MJ45" s="49"/>
      <c r="MK45" s="49"/>
      <c r="ML45" s="49"/>
      <c r="MM45" s="49"/>
      <c r="MN45" s="49"/>
      <c r="MO45" s="49"/>
      <c r="MP45" s="49"/>
      <c r="MQ45" s="49"/>
      <c r="MR45" s="49"/>
      <c r="MS45" s="49"/>
      <c r="MT45" s="49"/>
      <c r="MU45" s="49"/>
      <c r="MV45" s="49"/>
      <c r="MW45" s="49"/>
      <c r="MX45" s="49"/>
      <c r="MY45" s="49"/>
      <c r="MZ45" s="49"/>
      <c r="NA45" s="49"/>
      <c r="NB45" s="49"/>
      <c r="NC45" s="49"/>
      <c r="ND45" s="49"/>
      <c r="NE45" s="49"/>
      <c r="NF45" s="49"/>
      <c r="NG45" s="49"/>
      <c r="NH45" s="49"/>
      <c r="NI45" s="49"/>
      <c r="NJ45" s="49"/>
      <c r="NK45" s="49"/>
      <c r="NL45" s="49"/>
      <c r="NM45" s="49"/>
      <c r="NN45" s="49"/>
      <c r="NO45" s="49"/>
      <c r="NP45" s="49"/>
      <c r="NQ45" s="49"/>
      <c r="NR45" s="49"/>
      <c r="NS45" s="49"/>
      <c r="NT45" s="49"/>
      <c r="NU45" s="49"/>
      <c r="NV45" s="49"/>
      <c r="NW45" s="49"/>
      <c r="NX45" s="49"/>
      <c r="NY45" s="49"/>
      <c r="NZ45" s="49"/>
      <c r="OA45" s="49"/>
      <c r="OB45" s="49"/>
      <c r="OC45" s="49"/>
      <c r="OD45" s="49"/>
      <c r="OE45" s="49"/>
      <c r="OF45" s="49"/>
      <c r="OG45" s="49"/>
      <c r="OH45" s="49"/>
      <c r="OI45" s="49"/>
      <c r="OJ45" s="49"/>
      <c r="OK45" s="49"/>
      <c r="OL45" s="49"/>
      <c r="OM45" s="49"/>
      <c r="ON45" s="49"/>
      <c r="OO45" s="49"/>
      <c r="OP45" s="49"/>
      <c r="OQ45" s="49"/>
      <c r="OR45" s="49"/>
      <c r="OS45" s="49"/>
      <c r="OT45" s="49"/>
      <c r="OU45" s="49"/>
      <c r="OV45" s="49"/>
      <c r="OW45" s="49"/>
      <c r="OX45" s="49"/>
      <c r="OY45" s="49"/>
      <c r="OZ45" s="49"/>
      <c r="PA45" s="49"/>
      <c r="PB45" s="49"/>
      <c r="PC45" s="49"/>
      <c r="PD45" s="49"/>
      <c r="PE45" s="49"/>
      <c r="PF45" s="49"/>
      <c r="PG45" s="49"/>
      <c r="PH45" s="49"/>
      <c r="PI45" s="49"/>
      <c r="PJ45" s="49"/>
      <c r="PK45" s="49"/>
      <c r="PL45" s="49"/>
      <c r="PM45" s="49"/>
      <c r="PN45" s="49"/>
      <c r="PO45" s="49"/>
      <c r="PP45" s="49"/>
      <c r="PQ45" s="49"/>
      <c r="PR45" s="49"/>
      <c r="PS45" s="49"/>
      <c r="PT45" s="49"/>
      <c r="PU45" s="49"/>
      <c r="PV45" s="49"/>
      <c r="PW45" s="49"/>
      <c r="PX45" s="49"/>
      <c r="PY45" s="49"/>
      <c r="PZ45" s="49"/>
      <c r="QA45" s="49"/>
      <c r="QB45" s="49"/>
      <c r="QC45" s="49"/>
      <c r="QD45" s="49"/>
      <c r="QE45" s="49"/>
      <c r="QF45" s="49"/>
      <c r="QG45" s="49"/>
      <c r="QH45" s="49"/>
      <c r="QI45" s="49"/>
      <c r="QJ45" s="49"/>
      <c r="QK45" s="49"/>
      <c r="QL45" s="49"/>
      <c r="QM45" s="49"/>
      <c r="QN45" s="49"/>
      <c r="QO45" s="49"/>
      <c r="QP45" s="49"/>
      <c r="QQ45" s="49"/>
      <c r="QR45" s="49"/>
      <c r="QS45" s="49"/>
      <c r="QT45" s="49"/>
      <c r="QU45" s="49"/>
      <c r="QV45" s="49"/>
      <c r="QW45" s="49"/>
      <c r="QX45" s="49"/>
      <c r="QY45" s="49"/>
      <c r="QZ45" s="49"/>
      <c r="RA45" s="49"/>
      <c r="RB45" s="49"/>
      <c r="RC45" s="49"/>
      <c r="RD45" s="49"/>
      <c r="RE45" s="49"/>
      <c r="RF45" s="49"/>
      <c r="RG45" s="49"/>
      <c r="RH45" s="49"/>
      <c r="RI45" s="49"/>
      <c r="RJ45" s="49"/>
      <c r="RK45" s="49"/>
      <c r="RL45" s="49"/>
      <c r="RM45" s="49"/>
      <c r="RN45" s="49"/>
      <c r="RO45" s="49"/>
      <c r="RP45" s="49"/>
      <c r="RQ45" s="49"/>
      <c r="RR45" s="49"/>
      <c r="RS45" s="49"/>
      <c r="RT45" s="49"/>
      <c r="RU45" s="49"/>
      <c r="RV45" s="49"/>
      <c r="RW45" s="49"/>
      <c r="RX45" s="49"/>
      <c r="RY45" s="49"/>
      <c r="RZ45" s="49"/>
      <c r="SA45" s="49"/>
      <c r="SB45" s="49"/>
      <c r="SC45" s="49"/>
      <c r="SD45" s="49"/>
      <c r="SE45" s="49"/>
      <c r="SF45" s="49"/>
      <c r="SG45" s="49"/>
      <c r="SH45" s="49"/>
      <c r="SI45" s="49"/>
      <c r="SJ45" s="49"/>
      <c r="SK45" s="49"/>
      <c r="SL45" s="49"/>
      <c r="SM45" s="49"/>
      <c r="SN45" s="49"/>
      <c r="SO45" s="49"/>
      <c r="SP45" s="49"/>
      <c r="SQ45" s="49"/>
      <c r="SR45" s="49"/>
      <c r="SS45" s="49"/>
      <c r="ST45" s="49"/>
      <c r="SU45" s="49"/>
      <c r="SV45" s="49"/>
      <c r="SW45" s="49"/>
      <c r="SX45" s="49"/>
      <c r="SY45" s="49"/>
      <c r="SZ45" s="49"/>
      <c r="TA45" s="49"/>
      <c r="TB45" s="49"/>
      <c r="TC45" s="49"/>
      <c r="TD45" s="49"/>
      <c r="TE45" s="49"/>
      <c r="TF45" s="49"/>
      <c r="TG45" s="49"/>
      <c r="TH45" s="49"/>
      <c r="TI45" s="49"/>
      <c r="TJ45" s="49"/>
      <c r="TK45" s="49"/>
    </row>
    <row r="46" spans="1:531" s="52" customFormat="1" ht="113" customHeight="1" thickBot="1">
      <c r="A46" s="203"/>
      <c r="B46" s="3" t="s">
        <v>41</v>
      </c>
      <c r="C46" s="9">
        <f t="shared" ref="C46:N46" si="18">IF(C45&gt;C$14,1,0)</f>
        <v>1</v>
      </c>
      <c r="D46" s="9">
        <f t="shared" si="18"/>
        <v>1</v>
      </c>
      <c r="E46" s="9">
        <f t="shared" si="18"/>
        <v>1</v>
      </c>
      <c r="F46" s="9">
        <f t="shared" si="18"/>
        <v>0</v>
      </c>
      <c r="G46" s="9">
        <f t="shared" si="18"/>
        <v>0</v>
      </c>
      <c r="H46" s="9">
        <f t="shared" si="18"/>
        <v>0</v>
      </c>
      <c r="I46" s="9">
        <f t="shared" si="18"/>
        <v>1</v>
      </c>
      <c r="J46" s="9">
        <f t="shared" si="18"/>
        <v>1</v>
      </c>
      <c r="K46" s="9">
        <f t="shared" si="18"/>
        <v>1</v>
      </c>
      <c r="L46" s="9">
        <f t="shared" si="18"/>
        <v>1</v>
      </c>
      <c r="M46" s="9">
        <f t="shared" si="18"/>
        <v>1</v>
      </c>
      <c r="N46" s="9">
        <f t="shared" si="18"/>
        <v>1</v>
      </c>
      <c r="O46" s="15">
        <f>SUM(C46:N46)</f>
        <v>9</v>
      </c>
      <c r="P46" s="14" t="s">
        <v>34</v>
      </c>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c r="IJ46" s="49"/>
      <c r="IK46" s="49"/>
      <c r="IL46" s="49"/>
      <c r="IM46" s="49"/>
      <c r="IN46" s="49"/>
      <c r="IO46" s="49"/>
      <c r="IP46" s="49"/>
      <c r="IQ46" s="49"/>
      <c r="IR46" s="49"/>
      <c r="IS46" s="49"/>
      <c r="IT46" s="49"/>
      <c r="IU46" s="49"/>
      <c r="IV46" s="49"/>
      <c r="IW46" s="49"/>
      <c r="IX46" s="49"/>
      <c r="IY46" s="49"/>
      <c r="IZ46" s="49"/>
      <c r="JA46" s="49"/>
      <c r="JB46" s="49"/>
      <c r="JC46" s="49"/>
      <c r="JD46" s="49"/>
      <c r="JE46" s="49"/>
      <c r="JF46" s="49"/>
      <c r="JG46" s="49"/>
      <c r="JH46" s="49"/>
      <c r="JI46" s="49"/>
      <c r="JJ46" s="49"/>
      <c r="JK46" s="49"/>
      <c r="JL46" s="49"/>
      <c r="JM46" s="49"/>
      <c r="JN46" s="49"/>
      <c r="JO46" s="49"/>
      <c r="JP46" s="49"/>
      <c r="JQ46" s="49"/>
      <c r="JR46" s="49"/>
      <c r="JS46" s="49"/>
      <c r="JT46" s="49"/>
      <c r="JU46" s="49"/>
      <c r="JV46" s="49"/>
      <c r="JW46" s="49"/>
      <c r="JX46" s="49"/>
      <c r="JY46" s="49"/>
      <c r="JZ46" s="49"/>
      <c r="KA46" s="49"/>
      <c r="KB46" s="49"/>
      <c r="KC46" s="49"/>
      <c r="KD46" s="49"/>
      <c r="KE46" s="49"/>
      <c r="KF46" s="49"/>
      <c r="KG46" s="49"/>
      <c r="KH46" s="49"/>
      <c r="KI46" s="49"/>
      <c r="KJ46" s="49"/>
      <c r="KK46" s="49"/>
      <c r="KL46" s="49"/>
      <c r="KM46" s="49"/>
      <c r="KN46" s="49"/>
      <c r="KO46" s="49"/>
      <c r="KP46" s="49"/>
      <c r="KQ46" s="49"/>
      <c r="KR46" s="49"/>
      <c r="KS46" s="49"/>
      <c r="KT46" s="49"/>
      <c r="KU46" s="49"/>
      <c r="KV46" s="49"/>
      <c r="KW46" s="49"/>
      <c r="KX46" s="49"/>
      <c r="KY46" s="49"/>
      <c r="KZ46" s="49"/>
      <c r="LA46" s="49"/>
      <c r="LB46" s="49"/>
      <c r="LC46" s="49"/>
      <c r="LD46" s="49"/>
      <c r="LE46" s="49"/>
      <c r="LF46" s="49"/>
      <c r="LG46" s="49"/>
      <c r="LH46" s="49"/>
      <c r="LI46" s="49"/>
      <c r="LJ46" s="49"/>
      <c r="LK46" s="49"/>
      <c r="LL46" s="49"/>
      <c r="LM46" s="49"/>
      <c r="LN46" s="49"/>
      <c r="LO46" s="49"/>
      <c r="LP46" s="49"/>
      <c r="LQ46" s="49"/>
      <c r="LR46" s="49"/>
      <c r="LS46" s="49"/>
      <c r="LT46" s="49"/>
      <c r="LU46" s="49"/>
      <c r="LV46" s="49"/>
      <c r="LW46" s="49"/>
      <c r="LX46" s="49"/>
      <c r="LY46" s="49"/>
      <c r="LZ46" s="49"/>
      <c r="MA46" s="49"/>
      <c r="MB46" s="49"/>
      <c r="MC46" s="49"/>
      <c r="MD46" s="49"/>
      <c r="ME46" s="49"/>
      <c r="MF46" s="49"/>
      <c r="MG46" s="49"/>
      <c r="MH46" s="49"/>
      <c r="MI46" s="49"/>
      <c r="MJ46" s="49"/>
      <c r="MK46" s="49"/>
      <c r="ML46" s="49"/>
      <c r="MM46" s="49"/>
      <c r="MN46" s="49"/>
      <c r="MO46" s="49"/>
      <c r="MP46" s="49"/>
      <c r="MQ46" s="49"/>
      <c r="MR46" s="49"/>
      <c r="MS46" s="49"/>
      <c r="MT46" s="49"/>
      <c r="MU46" s="49"/>
      <c r="MV46" s="49"/>
      <c r="MW46" s="49"/>
      <c r="MX46" s="49"/>
      <c r="MY46" s="49"/>
      <c r="MZ46" s="49"/>
      <c r="NA46" s="49"/>
      <c r="NB46" s="49"/>
      <c r="NC46" s="49"/>
      <c r="ND46" s="49"/>
      <c r="NE46" s="49"/>
      <c r="NF46" s="49"/>
      <c r="NG46" s="49"/>
      <c r="NH46" s="49"/>
      <c r="NI46" s="49"/>
      <c r="NJ46" s="49"/>
      <c r="NK46" s="49"/>
      <c r="NL46" s="49"/>
      <c r="NM46" s="49"/>
      <c r="NN46" s="49"/>
      <c r="NO46" s="49"/>
      <c r="NP46" s="49"/>
      <c r="NQ46" s="49"/>
      <c r="NR46" s="49"/>
      <c r="NS46" s="49"/>
      <c r="NT46" s="49"/>
      <c r="NU46" s="49"/>
      <c r="NV46" s="49"/>
      <c r="NW46" s="49"/>
      <c r="NX46" s="49"/>
      <c r="NY46" s="49"/>
      <c r="NZ46" s="49"/>
      <c r="OA46" s="49"/>
      <c r="OB46" s="49"/>
      <c r="OC46" s="49"/>
      <c r="OD46" s="49"/>
      <c r="OE46" s="49"/>
      <c r="OF46" s="49"/>
      <c r="OG46" s="49"/>
      <c r="OH46" s="49"/>
      <c r="OI46" s="49"/>
      <c r="OJ46" s="49"/>
      <c r="OK46" s="49"/>
      <c r="OL46" s="49"/>
      <c r="OM46" s="49"/>
      <c r="ON46" s="49"/>
      <c r="OO46" s="49"/>
      <c r="OP46" s="49"/>
      <c r="OQ46" s="49"/>
      <c r="OR46" s="49"/>
      <c r="OS46" s="49"/>
      <c r="OT46" s="49"/>
      <c r="OU46" s="49"/>
      <c r="OV46" s="49"/>
      <c r="OW46" s="49"/>
      <c r="OX46" s="49"/>
      <c r="OY46" s="49"/>
      <c r="OZ46" s="49"/>
      <c r="PA46" s="49"/>
      <c r="PB46" s="49"/>
      <c r="PC46" s="49"/>
      <c r="PD46" s="49"/>
      <c r="PE46" s="49"/>
      <c r="PF46" s="49"/>
      <c r="PG46" s="49"/>
      <c r="PH46" s="49"/>
      <c r="PI46" s="49"/>
      <c r="PJ46" s="49"/>
      <c r="PK46" s="49"/>
      <c r="PL46" s="49"/>
      <c r="PM46" s="49"/>
      <c r="PN46" s="49"/>
      <c r="PO46" s="49"/>
      <c r="PP46" s="49"/>
      <c r="PQ46" s="49"/>
      <c r="PR46" s="49"/>
      <c r="PS46" s="49"/>
      <c r="PT46" s="49"/>
      <c r="PU46" s="49"/>
      <c r="PV46" s="49"/>
      <c r="PW46" s="49"/>
      <c r="PX46" s="49"/>
      <c r="PY46" s="49"/>
      <c r="PZ46" s="49"/>
      <c r="QA46" s="49"/>
      <c r="QB46" s="49"/>
      <c r="QC46" s="49"/>
      <c r="QD46" s="49"/>
      <c r="QE46" s="49"/>
      <c r="QF46" s="49"/>
      <c r="QG46" s="49"/>
      <c r="QH46" s="49"/>
      <c r="QI46" s="49"/>
      <c r="QJ46" s="49"/>
      <c r="QK46" s="49"/>
      <c r="QL46" s="49"/>
      <c r="QM46" s="49"/>
      <c r="QN46" s="49"/>
      <c r="QO46" s="49"/>
      <c r="QP46" s="49"/>
      <c r="QQ46" s="49"/>
      <c r="QR46" s="49"/>
      <c r="QS46" s="49"/>
      <c r="QT46" s="49"/>
      <c r="QU46" s="49"/>
      <c r="QV46" s="49"/>
      <c r="QW46" s="49"/>
      <c r="QX46" s="49"/>
      <c r="QY46" s="49"/>
      <c r="QZ46" s="49"/>
      <c r="RA46" s="49"/>
      <c r="RB46" s="49"/>
      <c r="RC46" s="49"/>
      <c r="RD46" s="49"/>
      <c r="RE46" s="49"/>
      <c r="RF46" s="49"/>
      <c r="RG46" s="49"/>
      <c r="RH46" s="49"/>
      <c r="RI46" s="49"/>
      <c r="RJ46" s="49"/>
      <c r="RK46" s="49"/>
      <c r="RL46" s="49"/>
      <c r="RM46" s="49"/>
      <c r="RN46" s="49"/>
      <c r="RO46" s="49"/>
      <c r="RP46" s="49"/>
      <c r="RQ46" s="49"/>
      <c r="RR46" s="49"/>
      <c r="RS46" s="49"/>
      <c r="RT46" s="49"/>
      <c r="RU46" s="49"/>
      <c r="RV46" s="49"/>
      <c r="RW46" s="49"/>
      <c r="RX46" s="49"/>
      <c r="RY46" s="49"/>
      <c r="RZ46" s="49"/>
      <c r="SA46" s="49"/>
      <c r="SB46" s="49"/>
      <c r="SC46" s="49"/>
      <c r="SD46" s="49"/>
      <c r="SE46" s="49"/>
      <c r="SF46" s="49"/>
      <c r="SG46" s="49"/>
      <c r="SH46" s="49"/>
      <c r="SI46" s="49"/>
      <c r="SJ46" s="49"/>
      <c r="SK46" s="49"/>
      <c r="SL46" s="49"/>
      <c r="SM46" s="49"/>
      <c r="SN46" s="49"/>
      <c r="SO46" s="49"/>
      <c r="SP46" s="49"/>
      <c r="SQ46" s="49"/>
      <c r="SR46" s="49"/>
      <c r="SS46" s="49"/>
      <c r="ST46" s="49"/>
      <c r="SU46" s="49"/>
      <c r="SV46" s="49"/>
      <c r="SW46" s="49"/>
      <c r="SX46" s="49"/>
      <c r="SY46" s="49"/>
      <c r="SZ46" s="49"/>
      <c r="TA46" s="49"/>
      <c r="TB46" s="49"/>
      <c r="TC46" s="49"/>
      <c r="TD46" s="49"/>
      <c r="TE46" s="49"/>
      <c r="TF46" s="49"/>
      <c r="TG46" s="49"/>
      <c r="TH46" s="49"/>
      <c r="TI46" s="49"/>
      <c r="TJ46" s="49"/>
      <c r="TK46" s="49"/>
    </row>
    <row r="47" spans="1:531" s="52" customFormat="1" ht="15.75">
      <c r="A47" s="201" t="s">
        <v>67</v>
      </c>
      <c r="B47" s="57"/>
      <c r="C47" s="63" t="s">
        <v>7</v>
      </c>
      <c r="D47" s="59" t="s">
        <v>8</v>
      </c>
      <c r="E47" s="59" t="s">
        <v>9</v>
      </c>
      <c r="F47" s="59" t="s">
        <v>10</v>
      </c>
      <c r="G47" s="59" t="s">
        <v>11</v>
      </c>
      <c r="H47" s="59" t="s">
        <v>12</v>
      </c>
      <c r="I47" s="59" t="s">
        <v>13</v>
      </c>
      <c r="J47" s="59" t="s">
        <v>14</v>
      </c>
      <c r="K47" s="59" t="s">
        <v>15</v>
      </c>
      <c r="L47" s="59" t="s">
        <v>16</v>
      </c>
      <c r="M47" s="59" t="s">
        <v>17</v>
      </c>
      <c r="N47" s="59" t="s">
        <v>18</v>
      </c>
      <c r="O47" s="64" t="s">
        <v>0</v>
      </c>
      <c r="P47" s="3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c r="IB47" s="49"/>
      <c r="IC47" s="49"/>
      <c r="ID47" s="49"/>
      <c r="IE47" s="49"/>
      <c r="IF47" s="49"/>
      <c r="IG47" s="49"/>
      <c r="IH47" s="49"/>
      <c r="II47" s="49"/>
      <c r="IJ47" s="49"/>
      <c r="IK47" s="49"/>
      <c r="IL47" s="49"/>
      <c r="IM47" s="49"/>
      <c r="IN47" s="49"/>
      <c r="IO47" s="49"/>
      <c r="IP47" s="49"/>
      <c r="IQ47" s="49"/>
      <c r="IR47" s="49"/>
      <c r="IS47" s="49"/>
      <c r="IT47" s="49"/>
      <c r="IU47" s="49"/>
      <c r="IV47" s="49"/>
      <c r="IW47" s="49"/>
      <c r="IX47" s="49"/>
      <c r="IY47" s="49"/>
      <c r="IZ47" s="49"/>
      <c r="JA47" s="49"/>
      <c r="JB47" s="49"/>
      <c r="JC47" s="49"/>
      <c r="JD47" s="49"/>
      <c r="JE47" s="49"/>
      <c r="JF47" s="49"/>
      <c r="JG47" s="49"/>
      <c r="JH47" s="49"/>
      <c r="JI47" s="49"/>
      <c r="JJ47" s="49"/>
      <c r="JK47" s="49"/>
      <c r="JL47" s="49"/>
      <c r="JM47" s="49"/>
      <c r="JN47" s="49"/>
      <c r="JO47" s="49"/>
      <c r="JP47" s="49"/>
      <c r="JQ47" s="49"/>
      <c r="JR47" s="49"/>
      <c r="JS47" s="49"/>
      <c r="JT47" s="49"/>
      <c r="JU47" s="49"/>
      <c r="JV47" s="49"/>
      <c r="JW47" s="49"/>
      <c r="JX47" s="49"/>
      <c r="JY47" s="49"/>
      <c r="JZ47" s="49"/>
      <c r="KA47" s="49"/>
      <c r="KB47" s="49"/>
      <c r="KC47" s="49"/>
      <c r="KD47" s="49"/>
      <c r="KE47" s="49"/>
      <c r="KF47" s="49"/>
      <c r="KG47" s="49"/>
      <c r="KH47" s="49"/>
      <c r="KI47" s="49"/>
      <c r="KJ47" s="49"/>
      <c r="KK47" s="49"/>
      <c r="KL47" s="49"/>
      <c r="KM47" s="49"/>
      <c r="KN47" s="49"/>
      <c r="KO47" s="49"/>
      <c r="KP47" s="49"/>
      <c r="KQ47" s="49"/>
      <c r="KR47" s="49"/>
      <c r="KS47" s="49"/>
      <c r="KT47" s="49"/>
      <c r="KU47" s="49"/>
      <c r="KV47" s="49"/>
      <c r="KW47" s="49"/>
      <c r="KX47" s="49"/>
      <c r="KY47" s="49"/>
      <c r="KZ47" s="49"/>
      <c r="LA47" s="49"/>
      <c r="LB47" s="49"/>
      <c r="LC47" s="49"/>
      <c r="LD47" s="49"/>
      <c r="LE47" s="49"/>
      <c r="LF47" s="49"/>
      <c r="LG47" s="49"/>
      <c r="LH47" s="49"/>
      <c r="LI47" s="49"/>
      <c r="LJ47" s="49"/>
      <c r="LK47" s="49"/>
      <c r="LL47" s="49"/>
      <c r="LM47" s="49"/>
      <c r="LN47" s="49"/>
      <c r="LO47" s="49"/>
      <c r="LP47" s="49"/>
      <c r="LQ47" s="49"/>
      <c r="LR47" s="49"/>
      <c r="LS47" s="49"/>
      <c r="LT47" s="49"/>
      <c r="LU47" s="49"/>
      <c r="LV47" s="49"/>
      <c r="LW47" s="49"/>
      <c r="LX47" s="49"/>
      <c r="LY47" s="49"/>
      <c r="LZ47" s="49"/>
      <c r="MA47" s="49"/>
      <c r="MB47" s="49"/>
      <c r="MC47" s="49"/>
      <c r="MD47" s="49"/>
      <c r="ME47" s="49"/>
      <c r="MF47" s="49"/>
      <c r="MG47" s="49"/>
      <c r="MH47" s="49"/>
      <c r="MI47" s="49"/>
      <c r="MJ47" s="49"/>
      <c r="MK47" s="49"/>
      <c r="ML47" s="49"/>
      <c r="MM47" s="49"/>
      <c r="MN47" s="49"/>
      <c r="MO47" s="49"/>
      <c r="MP47" s="49"/>
      <c r="MQ47" s="49"/>
      <c r="MR47" s="49"/>
      <c r="MS47" s="49"/>
      <c r="MT47" s="49"/>
      <c r="MU47" s="49"/>
      <c r="MV47" s="49"/>
      <c r="MW47" s="49"/>
      <c r="MX47" s="49"/>
      <c r="MY47" s="49"/>
      <c r="MZ47" s="49"/>
      <c r="NA47" s="49"/>
      <c r="NB47" s="49"/>
      <c r="NC47" s="49"/>
      <c r="ND47" s="49"/>
      <c r="NE47" s="49"/>
      <c r="NF47" s="49"/>
      <c r="NG47" s="49"/>
      <c r="NH47" s="49"/>
      <c r="NI47" s="49"/>
      <c r="NJ47" s="49"/>
      <c r="NK47" s="49"/>
      <c r="NL47" s="49"/>
      <c r="NM47" s="49"/>
      <c r="NN47" s="49"/>
      <c r="NO47" s="49"/>
      <c r="NP47" s="49"/>
      <c r="NQ47" s="49"/>
      <c r="NR47" s="49"/>
      <c r="NS47" s="49"/>
      <c r="NT47" s="49"/>
      <c r="NU47" s="49"/>
      <c r="NV47" s="49"/>
      <c r="NW47" s="49"/>
      <c r="NX47" s="49"/>
      <c r="NY47" s="49"/>
      <c r="NZ47" s="49"/>
      <c r="OA47" s="49"/>
      <c r="OB47" s="49"/>
      <c r="OC47" s="49"/>
      <c r="OD47" s="49"/>
      <c r="OE47" s="49"/>
      <c r="OF47" s="49"/>
      <c r="OG47" s="49"/>
      <c r="OH47" s="49"/>
      <c r="OI47" s="49"/>
      <c r="OJ47" s="49"/>
      <c r="OK47" s="49"/>
      <c r="OL47" s="49"/>
      <c r="OM47" s="49"/>
      <c r="ON47" s="49"/>
      <c r="OO47" s="49"/>
      <c r="OP47" s="49"/>
      <c r="OQ47" s="49"/>
      <c r="OR47" s="49"/>
      <c r="OS47" s="49"/>
      <c r="OT47" s="49"/>
      <c r="OU47" s="49"/>
      <c r="OV47" s="49"/>
      <c r="OW47" s="49"/>
      <c r="OX47" s="49"/>
      <c r="OY47" s="49"/>
      <c r="OZ47" s="49"/>
      <c r="PA47" s="49"/>
      <c r="PB47" s="49"/>
      <c r="PC47" s="49"/>
      <c r="PD47" s="49"/>
      <c r="PE47" s="49"/>
      <c r="PF47" s="49"/>
      <c r="PG47" s="49"/>
      <c r="PH47" s="49"/>
      <c r="PI47" s="49"/>
      <c r="PJ47" s="49"/>
      <c r="PK47" s="49"/>
      <c r="PL47" s="49"/>
      <c r="PM47" s="49"/>
      <c r="PN47" s="49"/>
      <c r="PO47" s="49"/>
      <c r="PP47" s="49"/>
      <c r="PQ47" s="49"/>
      <c r="PR47" s="49"/>
      <c r="PS47" s="49"/>
      <c r="PT47" s="49"/>
      <c r="PU47" s="49"/>
      <c r="PV47" s="49"/>
      <c r="PW47" s="49"/>
      <c r="PX47" s="49"/>
      <c r="PY47" s="49"/>
      <c r="PZ47" s="49"/>
      <c r="QA47" s="49"/>
      <c r="QB47" s="49"/>
      <c r="QC47" s="49"/>
      <c r="QD47" s="49"/>
      <c r="QE47" s="49"/>
      <c r="QF47" s="49"/>
      <c r="QG47" s="49"/>
      <c r="QH47" s="49"/>
      <c r="QI47" s="49"/>
      <c r="QJ47" s="49"/>
      <c r="QK47" s="49"/>
      <c r="QL47" s="49"/>
      <c r="QM47" s="49"/>
      <c r="QN47" s="49"/>
      <c r="QO47" s="49"/>
      <c r="QP47" s="49"/>
      <c r="QQ47" s="49"/>
      <c r="QR47" s="49"/>
      <c r="QS47" s="49"/>
      <c r="QT47" s="49"/>
      <c r="QU47" s="49"/>
      <c r="QV47" s="49"/>
      <c r="QW47" s="49"/>
      <c r="QX47" s="49"/>
      <c r="QY47" s="49"/>
      <c r="QZ47" s="49"/>
      <c r="RA47" s="49"/>
      <c r="RB47" s="49"/>
      <c r="RC47" s="49"/>
      <c r="RD47" s="49"/>
      <c r="RE47" s="49"/>
      <c r="RF47" s="49"/>
      <c r="RG47" s="49"/>
      <c r="RH47" s="49"/>
      <c r="RI47" s="49"/>
      <c r="RJ47" s="49"/>
      <c r="RK47" s="49"/>
      <c r="RL47" s="49"/>
      <c r="RM47" s="49"/>
      <c r="RN47" s="49"/>
      <c r="RO47" s="49"/>
      <c r="RP47" s="49"/>
      <c r="RQ47" s="49"/>
      <c r="RR47" s="49"/>
      <c r="RS47" s="49"/>
      <c r="RT47" s="49"/>
      <c r="RU47" s="49"/>
      <c r="RV47" s="49"/>
      <c r="RW47" s="49"/>
      <c r="RX47" s="49"/>
      <c r="RY47" s="49"/>
      <c r="RZ47" s="49"/>
      <c r="SA47" s="49"/>
      <c r="SB47" s="49"/>
      <c r="SC47" s="49"/>
      <c r="SD47" s="49"/>
      <c r="SE47" s="49"/>
      <c r="SF47" s="49"/>
      <c r="SG47" s="49"/>
      <c r="SH47" s="49"/>
      <c r="SI47" s="49"/>
      <c r="SJ47" s="49"/>
      <c r="SK47" s="49"/>
      <c r="SL47" s="49"/>
      <c r="SM47" s="49"/>
      <c r="SN47" s="49"/>
      <c r="SO47" s="49"/>
      <c r="SP47" s="49"/>
      <c r="SQ47" s="49"/>
      <c r="SR47" s="49"/>
      <c r="SS47" s="49"/>
      <c r="ST47" s="49"/>
      <c r="SU47" s="49"/>
      <c r="SV47" s="49"/>
      <c r="SW47" s="49"/>
      <c r="SX47" s="49"/>
      <c r="SY47" s="49"/>
      <c r="SZ47" s="49"/>
      <c r="TA47" s="49"/>
      <c r="TB47" s="49"/>
      <c r="TC47" s="49"/>
      <c r="TD47" s="49"/>
      <c r="TE47" s="49"/>
      <c r="TF47" s="49"/>
      <c r="TG47" s="49"/>
      <c r="TH47" s="49"/>
      <c r="TI47" s="49"/>
      <c r="TJ47" s="49"/>
      <c r="TK47" s="49"/>
    </row>
    <row r="48" spans="1:531" s="53" customFormat="1" ht="56" customHeight="1">
      <c r="A48" s="202"/>
      <c r="B48" s="45" t="str">
        <f>B$14</f>
        <v xml:space="preserve">Low water use plant demand (inches), Tucson, AZ </v>
      </c>
      <c r="C48" s="41">
        <f>$C$14</f>
        <v>0.78</v>
      </c>
      <c r="D48" s="41">
        <f>$D$14</f>
        <v>0.96720000000000006</v>
      </c>
      <c r="E48" s="41">
        <f>E$14</f>
        <v>1.56</v>
      </c>
      <c r="F48" s="41">
        <f>$F$14</f>
        <v>2.0903999999999998</v>
      </c>
      <c r="G48" s="41">
        <f>$G$14</f>
        <v>2.5896000000000003</v>
      </c>
      <c r="H48" s="41">
        <f>$H$14</f>
        <v>2.7456</v>
      </c>
      <c r="I48" s="41">
        <f>$I$14</f>
        <v>2.4335999999999998</v>
      </c>
      <c r="J48" s="41">
        <f>$J$14</f>
        <v>2.0592000000000001</v>
      </c>
      <c r="K48" s="41">
        <f>$K$14</f>
        <v>1.8720000000000001</v>
      </c>
      <c r="L48" s="41">
        <f>$L$14</f>
        <v>1.4976</v>
      </c>
      <c r="M48" s="41">
        <f>$M$14</f>
        <v>0.93600000000000005</v>
      </c>
      <c r="N48" s="41">
        <f>$N$14</f>
        <v>0.68640000000000001</v>
      </c>
      <c r="O48" s="16">
        <f>SUM(C48:N48)</f>
        <v>20.217599999999997</v>
      </c>
      <c r="P48" s="3"/>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c r="IB48" s="49"/>
      <c r="IC48" s="49"/>
      <c r="ID48" s="49"/>
      <c r="IE48" s="49"/>
      <c r="IF48" s="49"/>
      <c r="IG48" s="49"/>
      <c r="IH48" s="49"/>
      <c r="II48" s="49"/>
      <c r="IJ48" s="49"/>
      <c r="IK48" s="49"/>
      <c r="IL48" s="49"/>
      <c r="IM48" s="49"/>
      <c r="IN48" s="49"/>
      <c r="IO48" s="49"/>
      <c r="IP48" s="49"/>
      <c r="IQ48" s="49"/>
      <c r="IR48" s="49"/>
      <c r="IS48" s="49"/>
      <c r="IT48" s="49"/>
      <c r="IU48" s="49"/>
      <c r="IV48" s="49"/>
      <c r="IW48" s="49"/>
      <c r="IX48" s="49"/>
      <c r="IY48" s="49"/>
      <c r="IZ48" s="49"/>
      <c r="JA48" s="49"/>
      <c r="JB48" s="49"/>
      <c r="JC48" s="49"/>
      <c r="JD48" s="49"/>
      <c r="JE48" s="49"/>
      <c r="JF48" s="49"/>
      <c r="JG48" s="49"/>
      <c r="JH48" s="49"/>
      <c r="JI48" s="49"/>
      <c r="JJ48" s="49"/>
      <c r="JK48" s="49"/>
      <c r="JL48" s="49"/>
      <c r="JM48" s="49"/>
      <c r="JN48" s="49"/>
      <c r="JO48" s="49"/>
      <c r="JP48" s="49"/>
      <c r="JQ48" s="49"/>
      <c r="JR48" s="49"/>
      <c r="JS48" s="49"/>
      <c r="JT48" s="49"/>
      <c r="JU48" s="49"/>
      <c r="JV48" s="49"/>
      <c r="JW48" s="49"/>
      <c r="JX48" s="49"/>
      <c r="JY48" s="49"/>
      <c r="JZ48" s="49"/>
      <c r="KA48" s="49"/>
      <c r="KB48" s="49"/>
      <c r="KC48" s="49"/>
      <c r="KD48" s="49"/>
      <c r="KE48" s="49"/>
      <c r="KF48" s="49"/>
      <c r="KG48" s="49"/>
      <c r="KH48" s="49"/>
      <c r="KI48" s="49"/>
      <c r="KJ48" s="49"/>
      <c r="KK48" s="49"/>
      <c r="KL48" s="49"/>
      <c r="KM48" s="49"/>
      <c r="KN48" s="49"/>
      <c r="KO48" s="49"/>
      <c r="KP48" s="49"/>
      <c r="KQ48" s="49"/>
      <c r="KR48" s="49"/>
      <c r="KS48" s="49"/>
      <c r="KT48" s="49"/>
      <c r="KU48" s="49"/>
      <c r="KV48" s="49"/>
      <c r="KW48" s="49"/>
      <c r="KX48" s="49"/>
      <c r="KY48" s="49"/>
      <c r="KZ48" s="49"/>
      <c r="LA48" s="49"/>
      <c r="LB48" s="49"/>
      <c r="LC48" s="49"/>
      <c r="LD48" s="49"/>
      <c r="LE48" s="49"/>
      <c r="LF48" s="49"/>
      <c r="LG48" s="49"/>
      <c r="LH48" s="49"/>
      <c r="LI48" s="49"/>
      <c r="LJ48" s="49"/>
      <c r="LK48" s="49"/>
      <c r="LL48" s="49"/>
      <c r="LM48" s="49"/>
      <c r="LN48" s="49"/>
      <c r="LO48" s="49"/>
      <c r="LP48" s="49"/>
      <c r="LQ48" s="49"/>
      <c r="LR48" s="49"/>
      <c r="LS48" s="49"/>
      <c r="LT48" s="49"/>
      <c r="LU48" s="49"/>
      <c r="LV48" s="49"/>
      <c r="LW48" s="49"/>
      <c r="LX48" s="49"/>
      <c r="LY48" s="49"/>
      <c r="LZ48" s="49"/>
      <c r="MA48" s="49"/>
      <c r="MB48" s="49"/>
      <c r="MC48" s="49"/>
      <c r="MD48" s="49"/>
      <c r="ME48" s="49"/>
      <c r="MF48" s="49"/>
      <c r="MG48" s="49"/>
      <c r="MH48" s="49"/>
      <c r="MI48" s="49"/>
      <c r="MJ48" s="49"/>
      <c r="MK48" s="49"/>
      <c r="ML48" s="49"/>
      <c r="MM48" s="49"/>
      <c r="MN48" s="49"/>
      <c r="MO48" s="49"/>
      <c r="MP48" s="49"/>
      <c r="MQ48" s="49"/>
      <c r="MR48" s="49"/>
      <c r="MS48" s="49"/>
      <c r="MT48" s="49"/>
      <c r="MU48" s="49"/>
      <c r="MV48" s="49"/>
      <c r="MW48" s="49"/>
      <c r="MX48" s="49"/>
      <c r="MY48" s="49"/>
      <c r="MZ48" s="49"/>
      <c r="NA48" s="49"/>
      <c r="NB48" s="49"/>
      <c r="NC48" s="49"/>
      <c r="ND48" s="49"/>
      <c r="NE48" s="49"/>
      <c r="NF48" s="49"/>
      <c r="NG48" s="49"/>
      <c r="NH48" s="49"/>
      <c r="NI48" s="49"/>
      <c r="NJ48" s="49"/>
      <c r="NK48" s="49"/>
      <c r="NL48" s="49"/>
      <c r="NM48" s="49"/>
      <c r="NN48" s="49"/>
      <c r="NO48" s="49"/>
      <c r="NP48" s="49"/>
      <c r="NQ48" s="49"/>
      <c r="NR48" s="49"/>
      <c r="NS48" s="49"/>
      <c r="NT48" s="49"/>
      <c r="NU48" s="49"/>
      <c r="NV48" s="49"/>
      <c r="NW48" s="49"/>
    </row>
    <row r="49" spans="1:531" s="49" customFormat="1" ht="30">
      <c r="A49" s="202"/>
      <c r="B49" s="35" t="s">
        <v>58</v>
      </c>
      <c r="C49" s="9">
        <f>9*C$10</f>
        <v>4.4550000000000001</v>
      </c>
      <c r="D49" s="9">
        <f t="shared" ref="D49:N49" si="19">9*D$10</f>
        <v>3.96</v>
      </c>
      <c r="E49" s="9">
        <f t="shared" si="19"/>
        <v>3.6450000000000005</v>
      </c>
      <c r="F49" s="9">
        <f t="shared" si="19"/>
        <v>1.2600000000000002</v>
      </c>
      <c r="G49" s="9">
        <f t="shared" si="19"/>
        <v>1.08</v>
      </c>
      <c r="H49" s="9">
        <f t="shared" si="19"/>
        <v>1.08</v>
      </c>
      <c r="I49" s="9">
        <f t="shared" si="19"/>
        <v>9.3149999999999995</v>
      </c>
      <c r="J49" s="9">
        <f t="shared" si="19"/>
        <v>10.35</v>
      </c>
      <c r="K49" s="9">
        <f t="shared" si="19"/>
        <v>6.5249999999999995</v>
      </c>
      <c r="L49" s="9">
        <f t="shared" si="19"/>
        <v>5.4450000000000003</v>
      </c>
      <c r="M49" s="9">
        <f t="shared" si="19"/>
        <v>3.0150000000000001</v>
      </c>
      <c r="N49" s="9">
        <f t="shared" si="19"/>
        <v>4.6349999999999998</v>
      </c>
      <c r="O49" s="27">
        <f t="shared" si="1"/>
        <v>54.764999999999993</v>
      </c>
      <c r="P49" s="3" t="s">
        <v>26</v>
      </c>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row>
    <row r="50" spans="1:531" s="49" customFormat="1" ht="101" customHeight="1" thickBot="1">
      <c r="A50" s="203"/>
      <c r="B50" s="3" t="s">
        <v>40</v>
      </c>
      <c r="C50" s="9">
        <f t="shared" ref="C50:N50" si="20">IF(C49&gt;C$14,1,0)</f>
        <v>1</v>
      </c>
      <c r="D50" s="9">
        <f t="shared" si="20"/>
        <v>1</v>
      </c>
      <c r="E50" s="9">
        <f t="shared" si="20"/>
        <v>1</v>
      </c>
      <c r="F50" s="9">
        <f t="shared" si="20"/>
        <v>0</v>
      </c>
      <c r="G50" s="9">
        <f t="shared" si="20"/>
        <v>0</v>
      </c>
      <c r="H50" s="9">
        <f t="shared" si="20"/>
        <v>0</v>
      </c>
      <c r="I50" s="9">
        <f t="shared" si="20"/>
        <v>1</v>
      </c>
      <c r="J50" s="9">
        <f t="shared" si="20"/>
        <v>1</v>
      </c>
      <c r="K50" s="9">
        <f t="shared" si="20"/>
        <v>1</v>
      </c>
      <c r="L50" s="9">
        <f t="shared" si="20"/>
        <v>1</v>
      </c>
      <c r="M50" s="9">
        <f t="shared" si="20"/>
        <v>1</v>
      </c>
      <c r="N50" s="9">
        <f t="shared" si="20"/>
        <v>1</v>
      </c>
      <c r="O50" s="15">
        <f t="shared" si="1"/>
        <v>9</v>
      </c>
      <c r="P50" s="14" t="s">
        <v>35</v>
      </c>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row>
    <row r="51" spans="1:531" s="52" customFormat="1" ht="15.75">
      <c r="A51" s="201" t="s">
        <v>68</v>
      </c>
      <c r="B51" s="57"/>
      <c r="C51" s="63" t="s">
        <v>7</v>
      </c>
      <c r="D51" s="59" t="s">
        <v>8</v>
      </c>
      <c r="E51" s="59" t="s">
        <v>9</v>
      </c>
      <c r="F51" s="59" t="s">
        <v>10</v>
      </c>
      <c r="G51" s="59" t="s">
        <v>11</v>
      </c>
      <c r="H51" s="59" t="s">
        <v>12</v>
      </c>
      <c r="I51" s="59" t="s">
        <v>13</v>
      </c>
      <c r="J51" s="59" t="s">
        <v>14</v>
      </c>
      <c r="K51" s="59" t="s">
        <v>15</v>
      </c>
      <c r="L51" s="59" t="s">
        <v>16</v>
      </c>
      <c r="M51" s="59" t="s">
        <v>17</v>
      </c>
      <c r="N51" s="59" t="s">
        <v>18</v>
      </c>
      <c r="O51" s="64" t="s">
        <v>0</v>
      </c>
      <c r="P51" s="3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c r="IB51" s="49"/>
      <c r="IC51" s="49"/>
      <c r="ID51" s="49"/>
      <c r="IE51" s="49"/>
      <c r="IF51" s="49"/>
      <c r="IG51" s="49"/>
      <c r="IH51" s="49"/>
      <c r="II51" s="49"/>
      <c r="IJ51" s="49"/>
      <c r="IK51" s="49"/>
      <c r="IL51" s="49"/>
      <c r="IM51" s="49"/>
      <c r="IN51" s="49"/>
      <c r="IO51" s="49"/>
      <c r="IP51" s="49"/>
      <c r="IQ51" s="49"/>
      <c r="IR51" s="49"/>
      <c r="IS51" s="49"/>
      <c r="IT51" s="49"/>
      <c r="IU51" s="49"/>
      <c r="IV51" s="49"/>
      <c r="IW51" s="49"/>
      <c r="IX51" s="49"/>
      <c r="IY51" s="49"/>
      <c r="IZ51" s="49"/>
      <c r="JA51" s="49"/>
      <c r="JB51" s="49"/>
      <c r="JC51" s="49"/>
      <c r="JD51" s="49"/>
      <c r="JE51" s="49"/>
      <c r="JF51" s="49"/>
      <c r="JG51" s="49"/>
      <c r="JH51" s="49"/>
      <c r="JI51" s="49"/>
      <c r="JJ51" s="49"/>
      <c r="JK51" s="49"/>
      <c r="JL51" s="49"/>
      <c r="JM51" s="49"/>
      <c r="JN51" s="49"/>
      <c r="JO51" s="49"/>
      <c r="JP51" s="49"/>
      <c r="JQ51" s="49"/>
      <c r="JR51" s="49"/>
      <c r="JS51" s="49"/>
      <c r="JT51" s="49"/>
      <c r="JU51" s="49"/>
      <c r="JV51" s="49"/>
      <c r="JW51" s="49"/>
      <c r="JX51" s="49"/>
      <c r="JY51" s="49"/>
      <c r="JZ51" s="49"/>
      <c r="KA51" s="49"/>
      <c r="KB51" s="49"/>
      <c r="KC51" s="49"/>
      <c r="KD51" s="49"/>
      <c r="KE51" s="49"/>
      <c r="KF51" s="49"/>
      <c r="KG51" s="49"/>
      <c r="KH51" s="49"/>
      <c r="KI51" s="49"/>
      <c r="KJ51" s="49"/>
      <c r="KK51" s="49"/>
      <c r="KL51" s="49"/>
      <c r="KM51" s="49"/>
      <c r="KN51" s="49"/>
      <c r="KO51" s="49"/>
      <c r="KP51" s="49"/>
      <c r="KQ51" s="49"/>
      <c r="KR51" s="49"/>
      <c r="KS51" s="49"/>
      <c r="KT51" s="49"/>
      <c r="KU51" s="49"/>
      <c r="KV51" s="49"/>
      <c r="KW51" s="49"/>
      <c r="KX51" s="49"/>
      <c r="KY51" s="49"/>
      <c r="KZ51" s="49"/>
      <c r="LA51" s="49"/>
      <c r="LB51" s="49"/>
      <c r="LC51" s="49"/>
      <c r="LD51" s="49"/>
      <c r="LE51" s="49"/>
      <c r="LF51" s="49"/>
      <c r="LG51" s="49"/>
      <c r="LH51" s="49"/>
      <c r="LI51" s="49"/>
      <c r="LJ51" s="49"/>
      <c r="LK51" s="49"/>
      <c r="LL51" s="49"/>
      <c r="LM51" s="49"/>
      <c r="LN51" s="49"/>
      <c r="LO51" s="49"/>
      <c r="LP51" s="49"/>
      <c r="LQ51" s="49"/>
      <c r="LR51" s="49"/>
      <c r="LS51" s="49"/>
      <c r="LT51" s="49"/>
      <c r="LU51" s="49"/>
      <c r="LV51" s="49"/>
      <c r="LW51" s="49"/>
      <c r="LX51" s="49"/>
      <c r="LY51" s="49"/>
      <c r="LZ51" s="49"/>
      <c r="MA51" s="49"/>
      <c r="MB51" s="49"/>
      <c r="MC51" s="49"/>
      <c r="MD51" s="49"/>
      <c r="ME51" s="49"/>
      <c r="MF51" s="49"/>
      <c r="MG51" s="49"/>
      <c r="MH51" s="49"/>
      <c r="MI51" s="49"/>
      <c r="MJ51" s="49"/>
      <c r="MK51" s="49"/>
      <c r="ML51" s="49"/>
      <c r="MM51" s="49"/>
      <c r="MN51" s="49"/>
      <c r="MO51" s="49"/>
      <c r="MP51" s="49"/>
      <c r="MQ51" s="49"/>
      <c r="MR51" s="49"/>
      <c r="MS51" s="49"/>
      <c r="MT51" s="49"/>
      <c r="MU51" s="49"/>
      <c r="MV51" s="49"/>
      <c r="MW51" s="49"/>
      <c r="MX51" s="49"/>
      <c r="MY51" s="49"/>
      <c r="MZ51" s="49"/>
      <c r="NA51" s="49"/>
      <c r="NB51" s="49"/>
      <c r="NC51" s="49"/>
      <c r="ND51" s="49"/>
      <c r="NE51" s="49"/>
      <c r="NF51" s="49"/>
      <c r="NG51" s="49"/>
      <c r="NH51" s="49"/>
      <c r="NI51" s="49"/>
      <c r="NJ51" s="49"/>
      <c r="NK51" s="49"/>
      <c r="NL51" s="49"/>
      <c r="NM51" s="49"/>
      <c r="NN51" s="49"/>
      <c r="NO51" s="49"/>
      <c r="NP51" s="49"/>
      <c r="NQ51" s="49"/>
      <c r="NR51" s="49"/>
      <c r="NS51" s="49"/>
      <c r="NT51" s="49"/>
      <c r="NU51" s="49"/>
      <c r="NV51" s="49"/>
      <c r="NW51" s="49"/>
      <c r="NX51" s="49"/>
      <c r="NY51" s="49"/>
      <c r="NZ51" s="49"/>
      <c r="OA51" s="49"/>
      <c r="OB51" s="49"/>
      <c r="OC51" s="49"/>
      <c r="OD51" s="49"/>
      <c r="OE51" s="49"/>
      <c r="OF51" s="49"/>
      <c r="OG51" s="49"/>
      <c r="OH51" s="49"/>
      <c r="OI51" s="49"/>
      <c r="OJ51" s="49"/>
      <c r="OK51" s="49"/>
      <c r="OL51" s="49"/>
      <c r="OM51" s="49"/>
      <c r="ON51" s="49"/>
      <c r="OO51" s="49"/>
      <c r="OP51" s="49"/>
      <c r="OQ51" s="49"/>
      <c r="OR51" s="49"/>
      <c r="OS51" s="49"/>
      <c r="OT51" s="49"/>
      <c r="OU51" s="49"/>
      <c r="OV51" s="49"/>
      <c r="OW51" s="49"/>
      <c r="OX51" s="49"/>
      <c r="OY51" s="49"/>
      <c r="OZ51" s="49"/>
      <c r="PA51" s="49"/>
      <c r="PB51" s="49"/>
      <c r="PC51" s="49"/>
      <c r="PD51" s="49"/>
      <c r="PE51" s="49"/>
      <c r="PF51" s="49"/>
      <c r="PG51" s="49"/>
      <c r="PH51" s="49"/>
      <c r="PI51" s="49"/>
      <c r="PJ51" s="49"/>
      <c r="PK51" s="49"/>
      <c r="PL51" s="49"/>
      <c r="PM51" s="49"/>
      <c r="PN51" s="49"/>
      <c r="PO51" s="49"/>
      <c r="PP51" s="49"/>
      <c r="PQ51" s="49"/>
      <c r="PR51" s="49"/>
      <c r="PS51" s="49"/>
      <c r="PT51" s="49"/>
      <c r="PU51" s="49"/>
      <c r="PV51" s="49"/>
      <c r="PW51" s="49"/>
      <c r="PX51" s="49"/>
      <c r="PY51" s="49"/>
      <c r="PZ51" s="49"/>
      <c r="QA51" s="49"/>
      <c r="QB51" s="49"/>
      <c r="QC51" s="49"/>
      <c r="QD51" s="49"/>
      <c r="QE51" s="49"/>
      <c r="QF51" s="49"/>
      <c r="QG51" s="49"/>
      <c r="QH51" s="49"/>
      <c r="QI51" s="49"/>
      <c r="QJ51" s="49"/>
      <c r="QK51" s="49"/>
      <c r="QL51" s="49"/>
      <c r="QM51" s="49"/>
      <c r="QN51" s="49"/>
      <c r="QO51" s="49"/>
      <c r="QP51" s="49"/>
      <c r="QQ51" s="49"/>
      <c r="QR51" s="49"/>
      <c r="QS51" s="49"/>
      <c r="QT51" s="49"/>
      <c r="QU51" s="49"/>
      <c r="QV51" s="49"/>
      <c r="QW51" s="49"/>
      <c r="QX51" s="49"/>
      <c r="QY51" s="49"/>
      <c r="QZ51" s="49"/>
      <c r="RA51" s="49"/>
      <c r="RB51" s="49"/>
      <c r="RC51" s="49"/>
      <c r="RD51" s="49"/>
      <c r="RE51" s="49"/>
      <c r="RF51" s="49"/>
      <c r="RG51" s="49"/>
      <c r="RH51" s="49"/>
      <c r="RI51" s="49"/>
      <c r="RJ51" s="49"/>
      <c r="RK51" s="49"/>
      <c r="RL51" s="49"/>
      <c r="RM51" s="49"/>
      <c r="RN51" s="49"/>
      <c r="RO51" s="49"/>
      <c r="RP51" s="49"/>
      <c r="RQ51" s="49"/>
      <c r="RR51" s="49"/>
      <c r="RS51" s="49"/>
      <c r="RT51" s="49"/>
      <c r="RU51" s="49"/>
      <c r="RV51" s="49"/>
      <c r="RW51" s="49"/>
      <c r="RX51" s="49"/>
      <c r="RY51" s="49"/>
      <c r="RZ51" s="49"/>
      <c r="SA51" s="49"/>
      <c r="SB51" s="49"/>
      <c r="SC51" s="49"/>
      <c r="SD51" s="49"/>
      <c r="SE51" s="49"/>
      <c r="SF51" s="49"/>
      <c r="SG51" s="49"/>
      <c r="SH51" s="49"/>
      <c r="SI51" s="49"/>
      <c r="SJ51" s="49"/>
      <c r="SK51" s="49"/>
      <c r="SL51" s="49"/>
      <c r="SM51" s="49"/>
      <c r="SN51" s="49"/>
      <c r="SO51" s="49"/>
      <c r="SP51" s="49"/>
      <c r="SQ51" s="49"/>
      <c r="SR51" s="49"/>
      <c r="SS51" s="49"/>
      <c r="ST51" s="49"/>
      <c r="SU51" s="49"/>
      <c r="SV51" s="49"/>
      <c r="SW51" s="49"/>
      <c r="SX51" s="49"/>
      <c r="SY51" s="49"/>
      <c r="SZ51" s="49"/>
      <c r="TA51" s="49"/>
      <c r="TB51" s="49"/>
      <c r="TC51" s="49"/>
      <c r="TD51" s="49"/>
      <c r="TE51" s="49"/>
      <c r="TF51" s="49"/>
      <c r="TG51" s="49"/>
      <c r="TH51" s="49"/>
      <c r="TI51" s="49"/>
      <c r="TJ51" s="49"/>
      <c r="TK51" s="49"/>
    </row>
    <row r="52" spans="1:531" s="54" customFormat="1" ht="52" customHeight="1">
      <c r="A52" s="202"/>
      <c r="B52" s="45" t="str">
        <f>B$14</f>
        <v xml:space="preserve">Low water use plant demand (inches), Tucson, AZ </v>
      </c>
      <c r="C52" s="41">
        <f>$C$14</f>
        <v>0.78</v>
      </c>
      <c r="D52" s="41">
        <f>$D$14</f>
        <v>0.96720000000000006</v>
      </c>
      <c r="E52" s="41">
        <f>$E$14</f>
        <v>1.56</v>
      </c>
      <c r="F52" s="41">
        <f>$F$14</f>
        <v>2.0903999999999998</v>
      </c>
      <c r="G52" s="41">
        <f>$G$14</f>
        <v>2.5896000000000003</v>
      </c>
      <c r="H52" s="41">
        <f>$H$14</f>
        <v>2.7456</v>
      </c>
      <c r="I52" s="41">
        <f>$I$14</f>
        <v>2.4335999999999998</v>
      </c>
      <c r="J52" s="41">
        <f>$J$14</f>
        <v>2.0592000000000001</v>
      </c>
      <c r="K52" s="41">
        <f>$K$14</f>
        <v>1.8720000000000001</v>
      </c>
      <c r="L52" s="41">
        <f>$L$14</f>
        <v>1.4976</v>
      </c>
      <c r="M52" s="41">
        <f>$M$14</f>
        <v>0.93600000000000005</v>
      </c>
      <c r="N52" s="41">
        <f>$N$14</f>
        <v>0.68640000000000001</v>
      </c>
      <c r="O52" s="16">
        <f>SUM(C52:N52)</f>
        <v>20.217599999999997</v>
      </c>
      <c r="P52" s="3"/>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c r="IB52" s="49"/>
      <c r="IC52" s="49"/>
      <c r="ID52" s="49"/>
      <c r="IE52" s="49"/>
      <c r="IF52" s="49"/>
      <c r="IG52" s="49"/>
      <c r="IH52" s="49"/>
      <c r="II52" s="49"/>
      <c r="IJ52" s="49"/>
      <c r="IK52" s="49"/>
      <c r="IL52" s="49"/>
      <c r="IM52" s="49"/>
      <c r="IN52" s="49"/>
      <c r="IO52" s="49"/>
      <c r="IP52" s="49"/>
      <c r="IQ52" s="49"/>
      <c r="IR52" s="49"/>
      <c r="IS52" s="49"/>
      <c r="IT52" s="49"/>
      <c r="IU52" s="49"/>
      <c r="IV52" s="49"/>
      <c r="IW52" s="49"/>
      <c r="IX52" s="49"/>
      <c r="IY52" s="49"/>
      <c r="IZ52" s="49"/>
      <c r="JA52" s="49"/>
      <c r="JB52" s="49"/>
      <c r="JC52" s="49"/>
      <c r="JD52" s="49"/>
      <c r="JE52" s="49"/>
      <c r="JF52" s="49"/>
      <c r="JG52" s="49"/>
      <c r="JH52" s="49"/>
      <c r="JI52" s="49"/>
      <c r="JJ52" s="49"/>
      <c r="JK52" s="49"/>
      <c r="JL52" s="49"/>
      <c r="JM52" s="49"/>
      <c r="JN52" s="49"/>
      <c r="JO52" s="49"/>
      <c r="JP52" s="49"/>
      <c r="JQ52" s="49"/>
      <c r="JR52" s="49"/>
      <c r="JS52" s="49"/>
      <c r="JT52" s="49"/>
      <c r="JU52" s="49"/>
      <c r="JV52" s="49"/>
      <c r="JW52" s="49"/>
      <c r="JX52" s="49"/>
      <c r="JY52" s="49"/>
      <c r="JZ52" s="49"/>
      <c r="KA52" s="49"/>
      <c r="KB52" s="49"/>
      <c r="KC52" s="49"/>
      <c r="KD52" s="49"/>
      <c r="KE52" s="49"/>
      <c r="KF52" s="49"/>
      <c r="KG52" s="49"/>
      <c r="KH52" s="49"/>
      <c r="KI52" s="49"/>
      <c r="KJ52" s="49"/>
      <c r="KK52" s="49"/>
      <c r="KL52" s="49"/>
      <c r="KM52" s="49"/>
      <c r="KN52" s="49"/>
      <c r="KO52" s="49"/>
      <c r="KP52" s="49"/>
      <c r="KQ52" s="49"/>
      <c r="KR52" s="49"/>
      <c r="KS52" s="49"/>
      <c r="KT52" s="49"/>
      <c r="KU52" s="49"/>
      <c r="KV52" s="49"/>
      <c r="KW52" s="49"/>
      <c r="KX52" s="49"/>
      <c r="KY52" s="49"/>
      <c r="KZ52" s="49"/>
      <c r="LA52" s="49"/>
      <c r="LB52" s="49"/>
      <c r="LC52" s="49"/>
      <c r="LD52" s="49"/>
      <c r="LE52" s="49"/>
      <c r="LF52" s="49"/>
      <c r="LG52" s="49"/>
      <c r="LH52" s="49"/>
      <c r="LI52" s="49"/>
      <c r="LJ52" s="49"/>
      <c r="LK52" s="49"/>
      <c r="LL52" s="49"/>
      <c r="LM52" s="49"/>
      <c r="LN52" s="49"/>
      <c r="LO52" s="49"/>
      <c r="LP52" s="49"/>
      <c r="LQ52" s="49"/>
      <c r="LR52" s="49"/>
      <c r="LS52" s="49"/>
      <c r="LT52" s="49"/>
      <c r="LU52" s="49"/>
      <c r="LV52" s="49"/>
      <c r="LW52" s="49"/>
      <c r="LX52" s="49"/>
      <c r="LY52" s="49"/>
      <c r="LZ52" s="49"/>
      <c r="MA52" s="49"/>
      <c r="MB52" s="49"/>
      <c r="MC52" s="49"/>
      <c r="MD52" s="49"/>
      <c r="ME52" s="49"/>
      <c r="MF52" s="49"/>
      <c r="MG52" s="49"/>
      <c r="MH52" s="49"/>
      <c r="MI52" s="49"/>
      <c r="MJ52" s="49"/>
      <c r="MK52" s="49"/>
      <c r="ML52" s="49"/>
      <c r="MM52" s="49"/>
      <c r="MN52" s="49"/>
      <c r="MO52" s="49"/>
      <c r="MP52" s="49"/>
      <c r="MQ52" s="49"/>
      <c r="MR52" s="49"/>
      <c r="MS52" s="49"/>
      <c r="MT52" s="49"/>
      <c r="MU52" s="49"/>
      <c r="MV52" s="49"/>
      <c r="MW52" s="49"/>
      <c r="MX52" s="49"/>
      <c r="MY52" s="49"/>
      <c r="MZ52" s="49"/>
      <c r="NA52" s="49"/>
      <c r="NB52" s="49"/>
      <c r="NC52" s="49"/>
      <c r="ND52" s="49"/>
      <c r="NE52" s="49"/>
      <c r="NF52" s="49"/>
      <c r="NG52" s="49"/>
      <c r="NH52" s="49"/>
      <c r="NI52" s="49"/>
      <c r="NJ52" s="49"/>
      <c r="NK52" s="49"/>
      <c r="NL52" s="49"/>
      <c r="NM52" s="49"/>
      <c r="NN52" s="49"/>
      <c r="NO52" s="49"/>
      <c r="NP52" s="49"/>
      <c r="NQ52" s="49"/>
      <c r="NR52" s="49"/>
      <c r="NS52" s="49"/>
      <c r="NT52" s="49"/>
      <c r="NU52" s="49"/>
      <c r="NV52" s="49"/>
      <c r="NW52" s="49"/>
      <c r="NX52" s="53"/>
      <c r="NY52" s="53"/>
      <c r="NZ52" s="53"/>
      <c r="OA52" s="53"/>
      <c r="OB52" s="53"/>
      <c r="OC52" s="53"/>
      <c r="OD52" s="53"/>
      <c r="OE52" s="53"/>
      <c r="OF52" s="53"/>
      <c r="OG52" s="53"/>
      <c r="OH52" s="53"/>
      <c r="OI52" s="53"/>
      <c r="OJ52" s="53"/>
      <c r="OK52" s="53"/>
      <c r="OL52" s="53"/>
      <c r="OM52" s="53"/>
      <c r="ON52" s="53"/>
      <c r="OO52" s="53"/>
      <c r="OP52" s="53"/>
      <c r="OQ52" s="53"/>
      <c r="OR52" s="53"/>
      <c r="OS52" s="53"/>
      <c r="OT52" s="53"/>
      <c r="OU52" s="53"/>
      <c r="OV52" s="53"/>
      <c r="OW52" s="53"/>
      <c r="OX52" s="53"/>
      <c r="OY52" s="53"/>
      <c r="OZ52" s="53"/>
      <c r="PA52" s="53"/>
      <c r="PB52" s="53"/>
      <c r="PC52" s="53"/>
      <c r="PD52" s="53"/>
      <c r="PE52" s="53"/>
      <c r="PF52" s="53"/>
      <c r="PG52" s="53"/>
      <c r="PH52" s="53"/>
      <c r="PI52" s="53"/>
      <c r="PJ52" s="53"/>
      <c r="PK52" s="53"/>
      <c r="PL52" s="53"/>
      <c r="PM52" s="53"/>
      <c r="PN52" s="53"/>
      <c r="PO52" s="53"/>
      <c r="PP52" s="53"/>
      <c r="PQ52" s="53"/>
      <c r="PR52" s="53"/>
      <c r="PS52" s="53"/>
      <c r="PT52" s="53"/>
      <c r="PU52" s="53"/>
      <c r="PV52" s="53"/>
      <c r="PW52" s="53"/>
      <c r="PX52" s="53"/>
      <c r="PY52" s="53"/>
      <c r="PZ52" s="53"/>
      <c r="QA52" s="53"/>
      <c r="QB52" s="53"/>
      <c r="QC52" s="53"/>
      <c r="QD52" s="53"/>
      <c r="QE52" s="53"/>
      <c r="QF52" s="53"/>
      <c r="QG52" s="53"/>
      <c r="QH52" s="53"/>
      <c r="QI52" s="53"/>
      <c r="QJ52" s="53"/>
      <c r="QK52" s="53"/>
      <c r="QL52" s="53"/>
      <c r="QM52" s="53"/>
      <c r="QN52" s="53"/>
      <c r="QO52" s="53"/>
      <c r="QP52" s="53"/>
      <c r="QQ52" s="53"/>
      <c r="QR52" s="53"/>
      <c r="QS52" s="53"/>
      <c r="QT52" s="53"/>
      <c r="QU52" s="53"/>
      <c r="QV52" s="53"/>
      <c r="QW52" s="53"/>
      <c r="QX52" s="53"/>
      <c r="QY52" s="53"/>
      <c r="QZ52" s="53"/>
      <c r="RA52" s="53"/>
      <c r="RB52" s="53"/>
      <c r="RC52" s="53"/>
      <c r="RD52" s="53"/>
      <c r="RE52" s="53"/>
      <c r="RF52" s="53"/>
      <c r="RG52" s="53"/>
      <c r="RH52" s="53"/>
      <c r="RI52" s="53"/>
      <c r="RJ52" s="53"/>
      <c r="RK52" s="53"/>
      <c r="RL52" s="53"/>
      <c r="RM52" s="53"/>
      <c r="RN52" s="53"/>
      <c r="RO52" s="53"/>
      <c r="RP52" s="53"/>
      <c r="RQ52" s="53"/>
      <c r="RR52" s="53"/>
      <c r="RS52" s="53"/>
      <c r="RT52" s="53"/>
      <c r="RU52" s="53"/>
      <c r="RV52" s="53"/>
      <c r="RW52" s="53"/>
      <c r="RX52" s="53"/>
      <c r="RY52" s="53"/>
      <c r="RZ52" s="53"/>
      <c r="SA52" s="53"/>
      <c r="SB52" s="53"/>
      <c r="SC52" s="53"/>
      <c r="SD52" s="53"/>
      <c r="SE52" s="53"/>
      <c r="SF52" s="53"/>
      <c r="SG52" s="53"/>
      <c r="SH52" s="53"/>
      <c r="SI52" s="53"/>
      <c r="SJ52" s="53"/>
      <c r="SK52" s="53"/>
      <c r="SL52" s="53"/>
      <c r="SM52" s="53"/>
      <c r="SN52" s="53"/>
      <c r="SO52" s="53"/>
      <c r="SP52" s="53"/>
      <c r="SQ52" s="53"/>
      <c r="SR52" s="53"/>
      <c r="SS52" s="53"/>
      <c r="ST52" s="53"/>
      <c r="SU52" s="53"/>
      <c r="SV52" s="53"/>
      <c r="SW52" s="53"/>
      <c r="SX52" s="53"/>
      <c r="SY52" s="53"/>
      <c r="SZ52" s="53"/>
      <c r="TA52" s="53"/>
      <c r="TB52" s="53"/>
      <c r="TC52" s="53"/>
      <c r="TD52" s="53"/>
      <c r="TE52" s="53"/>
      <c r="TF52" s="53"/>
      <c r="TG52" s="53"/>
      <c r="TH52" s="53"/>
      <c r="TI52" s="53"/>
      <c r="TJ52" s="53"/>
      <c r="TK52" s="53"/>
    </row>
    <row r="53" spans="1:531" s="52" customFormat="1" ht="30">
      <c r="A53" s="202"/>
      <c r="B53" s="35" t="s">
        <v>59</v>
      </c>
      <c r="C53" s="9">
        <f>10*C$10</f>
        <v>4.95</v>
      </c>
      <c r="D53" s="9">
        <f t="shared" ref="D53:N53" si="21">10*D$10</f>
        <v>4.4000000000000004</v>
      </c>
      <c r="E53" s="9">
        <f t="shared" si="21"/>
        <v>4.0500000000000007</v>
      </c>
      <c r="F53" s="9">
        <f t="shared" si="21"/>
        <v>1.4000000000000001</v>
      </c>
      <c r="G53" s="9">
        <f t="shared" si="21"/>
        <v>1.2</v>
      </c>
      <c r="H53" s="9">
        <f t="shared" si="21"/>
        <v>1.2</v>
      </c>
      <c r="I53" s="9">
        <f t="shared" si="21"/>
        <v>10.35</v>
      </c>
      <c r="J53" s="9">
        <f t="shared" si="21"/>
        <v>11.5</v>
      </c>
      <c r="K53" s="9">
        <f t="shared" si="21"/>
        <v>7.25</v>
      </c>
      <c r="L53" s="9">
        <f t="shared" si="21"/>
        <v>6.05</v>
      </c>
      <c r="M53" s="9">
        <f t="shared" si="21"/>
        <v>3.35</v>
      </c>
      <c r="N53" s="9">
        <f t="shared" si="21"/>
        <v>5.15</v>
      </c>
      <c r="O53" s="27">
        <f t="shared" si="1"/>
        <v>60.85</v>
      </c>
      <c r="P53" s="3" t="s">
        <v>27</v>
      </c>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c r="IB53" s="49"/>
      <c r="IC53" s="49"/>
      <c r="ID53" s="49"/>
      <c r="IE53" s="49"/>
      <c r="IF53" s="49"/>
      <c r="IG53" s="49"/>
      <c r="IH53" s="49"/>
      <c r="II53" s="49"/>
      <c r="IJ53" s="49"/>
      <c r="IK53" s="49"/>
      <c r="IL53" s="49"/>
      <c r="IM53" s="49"/>
      <c r="IN53" s="49"/>
      <c r="IO53" s="49"/>
      <c r="IP53" s="49"/>
      <c r="IQ53" s="49"/>
      <c r="IR53" s="49"/>
      <c r="IS53" s="49"/>
      <c r="IT53" s="49"/>
      <c r="IU53" s="49"/>
      <c r="IV53" s="49"/>
      <c r="IW53" s="49"/>
      <c r="IX53" s="49"/>
      <c r="IY53" s="49"/>
      <c r="IZ53" s="49"/>
      <c r="JA53" s="49"/>
      <c r="JB53" s="49"/>
      <c r="JC53" s="49"/>
      <c r="JD53" s="49"/>
      <c r="JE53" s="49"/>
      <c r="JF53" s="49"/>
      <c r="JG53" s="49"/>
      <c r="JH53" s="49"/>
      <c r="JI53" s="49"/>
      <c r="JJ53" s="49"/>
      <c r="JK53" s="49"/>
      <c r="JL53" s="49"/>
      <c r="JM53" s="49"/>
      <c r="JN53" s="49"/>
      <c r="JO53" s="49"/>
      <c r="JP53" s="49"/>
      <c r="JQ53" s="49"/>
      <c r="JR53" s="49"/>
      <c r="JS53" s="49"/>
      <c r="JT53" s="49"/>
      <c r="JU53" s="49"/>
      <c r="JV53" s="49"/>
      <c r="JW53" s="49"/>
      <c r="JX53" s="49"/>
      <c r="JY53" s="49"/>
      <c r="JZ53" s="49"/>
      <c r="KA53" s="49"/>
      <c r="KB53" s="49"/>
      <c r="KC53" s="49"/>
      <c r="KD53" s="49"/>
      <c r="KE53" s="49"/>
      <c r="KF53" s="49"/>
      <c r="KG53" s="49"/>
      <c r="KH53" s="49"/>
      <c r="KI53" s="49"/>
      <c r="KJ53" s="49"/>
      <c r="KK53" s="49"/>
      <c r="KL53" s="49"/>
      <c r="KM53" s="49"/>
      <c r="KN53" s="49"/>
      <c r="KO53" s="49"/>
      <c r="KP53" s="49"/>
      <c r="KQ53" s="49"/>
      <c r="KR53" s="49"/>
      <c r="KS53" s="49"/>
      <c r="KT53" s="49"/>
      <c r="KU53" s="49"/>
      <c r="KV53" s="49"/>
      <c r="KW53" s="49"/>
      <c r="KX53" s="49"/>
      <c r="KY53" s="49"/>
      <c r="KZ53" s="49"/>
      <c r="LA53" s="49"/>
      <c r="LB53" s="49"/>
      <c r="LC53" s="49"/>
      <c r="LD53" s="49"/>
      <c r="LE53" s="49"/>
      <c r="LF53" s="49"/>
      <c r="LG53" s="49"/>
      <c r="LH53" s="49"/>
      <c r="LI53" s="49"/>
      <c r="LJ53" s="49"/>
      <c r="LK53" s="49"/>
      <c r="LL53" s="49"/>
      <c r="LM53" s="49"/>
      <c r="LN53" s="49"/>
      <c r="LO53" s="49"/>
      <c r="LP53" s="49"/>
      <c r="LQ53" s="49"/>
      <c r="LR53" s="49"/>
      <c r="LS53" s="49"/>
      <c r="LT53" s="49"/>
      <c r="LU53" s="49"/>
      <c r="LV53" s="49"/>
      <c r="LW53" s="49"/>
      <c r="LX53" s="49"/>
      <c r="LY53" s="49"/>
      <c r="LZ53" s="49"/>
      <c r="MA53" s="49"/>
      <c r="MB53" s="49"/>
      <c r="MC53" s="49"/>
      <c r="MD53" s="49"/>
      <c r="ME53" s="49"/>
      <c r="MF53" s="49"/>
      <c r="MG53" s="49"/>
      <c r="MH53" s="49"/>
      <c r="MI53" s="49"/>
      <c r="MJ53" s="49"/>
      <c r="MK53" s="49"/>
      <c r="ML53" s="49"/>
      <c r="MM53" s="49"/>
      <c r="MN53" s="49"/>
      <c r="MO53" s="49"/>
      <c r="MP53" s="49"/>
      <c r="MQ53" s="49"/>
      <c r="MR53" s="49"/>
      <c r="MS53" s="49"/>
      <c r="MT53" s="49"/>
      <c r="MU53" s="49"/>
      <c r="MV53" s="49"/>
      <c r="MW53" s="49"/>
      <c r="MX53" s="49"/>
      <c r="MY53" s="49"/>
      <c r="MZ53" s="49"/>
      <c r="NA53" s="49"/>
      <c r="NB53" s="49"/>
      <c r="NC53" s="49"/>
      <c r="ND53" s="49"/>
      <c r="NE53" s="49"/>
      <c r="NF53" s="49"/>
      <c r="NG53" s="49"/>
      <c r="NH53" s="49"/>
      <c r="NI53" s="49"/>
      <c r="NJ53" s="49"/>
      <c r="NK53" s="49"/>
      <c r="NL53" s="49"/>
      <c r="NM53" s="49"/>
      <c r="NN53" s="49"/>
      <c r="NO53" s="49"/>
      <c r="NP53" s="49"/>
      <c r="NQ53" s="49"/>
      <c r="NR53" s="49"/>
      <c r="NS53" s="49"/>
      <c r="NT53" s="49"/>
      <c r="NU53" s="49"/>
      <c r="NV53" s="49"/>
      <c r="NW53" s="49"/>
      <c r="NX53" s="49"/>
      <c r="NY53" s="49"/>
      <c r="NZ53" s="49"/>
      <c r="OA53" s="49"/>
      <c r="OB53" s="49"/>
      <c r="OC53" s="49"/>
      <c r="OD53" s="49"/>
      <c r="OE53" s="49"/>
      <c r="OF53" s="49"/>
      <c r="OG53" s="49"/>
      <c r="OH53" s="49"/>
      <c r="OI53" s="49"/>
      <c r="OJ53" s="49"/>
      <c r="OK53" s="49"/>
      <c r="OL53" s="49"/>
      <c r="OM53" s="49"/>
      <c r="ON53" s="49"/>
      <c r="OO53" s="49"/>
      <c r="OP53" s="49"/>
      <c r="OQ53" s="49"/>
      <c r="OR53" s="49"/>
      <c r="OS53" s="49"/>
      <c r="OT53" s="49"/>
      <c r="OU53" s="49"/>
      <c r="OV53" s="49"/>
      <c r="OW53" s="49"/>
      <c r="OX53" s="49"/>
      <c r="OY53" s="49"/>
      <c r="OZ53" s="49"/>
      <c r="PA53" s="49"/>
      <c r="PB53" s="49"/>
      <c r="PC53" s="49"/>
      <c r="PD53" s="49"/>
      <c r="PE53" s="49"/>
      <c r="PF53" s="49"/>
      <c r="PG53" s="49"/>
      <c r="PH53" s="49"/>
      <c r="PI53" s="49"/>
      <c r="PJ53" s="49"/>
      <c r="PK53" s="49"/>
      <c r="PL53" s="49"/>
      <c r="PM53" s="49"/>
      <c r="PN53" s="49"/>
      <c r="PO53" s="49"/>
      <c r="PP53" s="49"/>
      <c r="PQ53" s="49"/>
      <c r="PR53" s="49"/>
      <c r="PS53" s="49"/>
      <c r="PT53" s="49"/>
      <c r="PU53" s="49"/>
      <c r="PV53" s="49"/>
      <c r="PW53" s="49"/>
      <c r="PX53" s="49"/>
      <c r="PY53" s="49"/>
      <c r="PZ53" s="49"/>
      <c r="QA53" s="49"/>
      <c r="QB53" s="49"/>
      <c r="QC53" s="49"/>
      <c r="QD53" s="49"/>
      <c r="QE53" s="49"/>
      <c r="QF53" s="49"/>
      <c r="QG53" s="49"/>
      <c r="QH53" s="49"/>
      <c r="QI53" s="49"/>
      <c r="QJ53" s="49"/>
      <c r="QK53" s="49"/>
      <c r="QL53" s="49"/>
      <c r="QM53" s="49"/>
      <c r="QN53" s="49"/>
      <c r="QO53" s="49"/>
      <c r="QP53" s="49"/>
      <c r="QQ53" s="49"/>
      <c r="QR53" s="49"/>
      <c r="QS53" s="49"/>
      <c r="QT53" s="49"/>
      <c r="QU53" s="49"/>
      <c r="QV53" s="49"/>
      <c r="QW53" s="49"/>
      <c r="QX53" s="49"/>
      <c r="QY53" s="49"/>
      <c r="QZ53" s="49"/>
      <c r="RA53" s="49"/>
      <c r="RB53" s="49"/>
      <c r="RC53" s="49"/>
      <c r="RD53" s="49"/>
      <c r="RE53" s="49"/>
      <c r="RF53" s="49"/>
      <c r="RG53" s="49"/>
      <c r="RH53" s="49"/>
      <c r="RI53" s="49"/>
      <c r="RJ53" s="49"/>
      <c r="RK53" s="49"/>
      <c r="RL53" s="49"/>
      <c r="RM53" s="49"/>
      <c r="RN53" s="49"/>
      <c r="RO53" s="49"/>
      <c r="RP53" s="49"/>
      <c r="RQ53" s="49"/>
      <c r="RR53" s="49"/>
      <c r="RS53" s="49"/>
      <c r="RT53" s="49"/>
      <c r="RU53" s="49"/>
      <c r="RV53" s="49"/>
      <c r="RW53" s="49"/>
      <c r="RX53" s="49"/>
      <c r="RY53" s="49"/>
      <c r="RZ53" s="49"/>
      <c r="SA53" s="49"/>
      <c r="SB53" s="49"/>
      <c r="SC53" s="49"/>
      <c r="SD53" s="49"/>
      <c r="SE53" s="49"/>
      <c r="SF53" s="49"/>
      <c r="SG53" s="49"/>
      <c r="SH53" s="49"/>
      <c r="SI53" s="49"/>
      <c r="SJ53" s="49"/>
      <c r="SK53" s="49"/>
      <c r="SL53" s="49"/>
      <c r="SM53" s="49"/>
      <c r="SN53" s="49"/>
      <c r="SO53" s="49"/>
      <c r="SP53" s="49"/>
      <c r="SQ53" s="49"/>
      <c r="SR53" s="49"/>
      <c r="SS53" s="49"/>
      <c r="ST53" s="49"/>
      <c r="SU53" s="49"/>
      <c r="SV53" s="49"/>
      <c r="SW53" s="49"/>
      <c r="SX53" s="49"/>
      <c r="SY53" s="49"/>
      <c r="SZ53" s="49"/>
      <c r="TA53" s="49"/>
      <c r="TB53" s="49"/>
      <c r="TC53" s="49"/>
      <c r="TD53" s="49"/>
      <c r="TE53" s="49"/>
      <c r="TF53" s="49"/>
      <c r="TG53" s="49"/>
      <c r="TH53" s="49"/>
      <c r="TI53" s="49"/>
      <c r="TJ53" s="49"/>
      <c r="TK53" s="49"/>
    </row>
    <row r="54" spans="1:531" s="52" customFormat="1" ht="93" customHeight="1" thickBot="1">
      <c r="A54" s="203"/>
      <c r="B54" s="3" t="s">
        <v>39</v>
      </c>
      <c r="C54" s="9">
        <f t="shared" ref="C54:N54" si="22">IF(C53&gt;C$14,1,0)</f>
        <v>1</v>
      </c>
      <c r="D54" s="9">
        <f t="shared" si="22"/>
        <v>1</v>
      </c>
      <c r="E54" s="9">
        <f t="shared" si="22"/>
        <v>1</v>
      </c>
      <c r="F54" s="9">
        <f t="shared" si="22"/>
        <v>0</v>
      </c>
      <c r="G54" s="9">
        <f t="shared" si="22"/>
        <v>0</v>
      </c>
      <c r="H54" s="9">
        <f t="shared" si="22"/>
        <v>0</v>
      </c>
      <c r="I54" s="9">
        <f t="shared" si="22"/>
        <v>1</v>
      </c>
      <c r="J54" s="9">
        <f t="shared" si="22"/>
        <v>1</v>
      </c>
      <c r="K54" s="9">
        <f t="shared" si="22"/>
        <v>1</v>
      </c>
      <c r="L54" s="9">
        <f t="shared" si="22"/>
        <v>1</v>
      </c>
      <c r="M54" s="9">
        <f t="shared" si="22"/>
        <v>1</v>
      </c>
      <c r="N54" s="9">
        <f t="shared" si="22"/>
        <v>1</v>
      </c>
      <c r="O54" s="15">
        <f t="shared" si="1"/>
        <v>9</v>
      </c>
      <c r="P54" s="14" t="s">
        <v>36</v>
      </c>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c r="IB54" s="49"/>
      <c r="IC54" s="49"/>
      <c r="ID54" s="49"/>
      <c r="IE54" s="49"/>
      <c r="IF54" s="49"/>
      <c r="IG54" s="49"/>
      <c r="IH54" s="49"/>
      <c r="II54" s="49"/>
      <c r="IJ54" s="49"/>
      <c r="IK54" s="49"/>
      <c r="IL54" s="49"/>
      <c r="IM54" s="49"/>
      <c r="IN54" s="49"/>
      <c r="IO54" s="49"/>
      <c r="IP54" s="49"/>
      <c r="IQ54" s="49"/>
      <c r="IR54" s="49"/>
      <c r="IS54" s="49"/>
      <c r="IT54" s="49"/>
      <c r="IU54" s="49"/>
      <c r="IV54" s="49"/>
      <c r="IW54" s="49"/>
      <c r="IX54" s="49"/>
      <c r="IY54" s="49"/>
      <c r="IZ54" s="49"/>
      <c r="JA54" s="49"/>
      <c r="JB54" s="49"/>
      <c r="JC54" s="49"/>
      <c r="JD54" s="49"/>
      <c r="JE54" s="49"/>
      <c r="JF54" s="49"/>
      <c r="JG54" s="49"/>
      <c r="JH54" s="49"/>
      <c r="JI54" s="49"/>
      <c r="JJ54" s="49"/>
      <c r="JK54" s="49"/>
      <c r="JL54" s="49"/>
      <c r="JM54" s="49"/>
      <c r="JN54" s="49"/>
      <c r="JO54" s="49"/>
      <c r="JP54" s="49"/>
      <c r="JQ54" s="49"/>
      <c r="JR54" s="49"/>
      <c r="JS54" s="49"/>
      <c r="JT54" s="49"/>
      <c r="JU54" s="49"/>
      <c r="JV54" s="49"/>
      <c r="JW54" s="49"/>
      <c r="JX54" s="49"/>
      <c r="JY54" s="49"/>
      <c r="JZ54" s="49"/>
      <c r="KA54" s="49"/>
      <c r="KB54" s="49"/>
      <c r="KC54" s="49"/>
      <c r="KD54" s="49"/>
      <c r="KE54" s="49"/>
      <c r="KF54" s="49"/>
      <c r="KG54" s="49"/>
      <c r="KH54" s="49"/>
      <c r="KI54" s="49"/>
      <c r="KJ54" s="49"/>
      <c r="KK54" s="49"/>
      <c r="KL54" s="49"/>
      <c r="KM54" s="49"/>
      <c r="KN54" s="49"/>
      <c r="KO54" s="49"/>
      <c r="KP54" s="49"/>
      <c r="KQ54" s="49"/>
      <c r="KR54" s="49"/>
      <c r="KS54" s="49"/>
      <c r="KT54" s="49"/>
      <c r="KU54" s="49"/>
      <c r="KV54" s="49"/>
      <c r="KW54" s="49"/>
      <c r="KX54" s="49"/>
      <c r="KY54" s="49"/>
      <c r="KZ54" s="49"/>
      <c r="LA54" s="49"/>
      <c r="LB54" s="49"/>
      <c r="LC54" s="49"/>
      <c r="LD54" s="49"/>
      <c r="LE54" s="49"/>
      <c r="LF54" s="49"/>
      <c r="LG54" s="49"/>
      <c r="LH54" s="49"/>
      <c r="LI54" s="49"/>
      <c r="LJ54" s="49"/>
      <c r="LK54" s="49"/>
      <c r="LL54" s="49"/>
      <c r="LM54" s="49"/>
      <c r="LN54" s="49"/>
      <c r="LO54" s="49"/>
      <c r="LP54" s="49"/>
      <c r="LQ54" s="49"/>
      <c r="LR54" s="49"/>
      <c r="LS54" s="49"/>
      <c r="LT54" s="49"/>
      <c r="LU54" s="49"/>
      <c r="LV54" s="49"/>
      <c r="LW54" s="49"/>
      <c r="LX54" s="49"/>
      <c r="LY54" s="49"/>
      <c r="LZ54" s="49"/>
      <c r="MA54" s="49"/>
      <c r="MB54" s="49"/>
      <c r="MC54" s="49"/>
      <c r="MD54" s="49"/>
      <c r="ME54" s="49"/>
      <c r="MF54" s="49"/>
      <c r="MG54" s="49"/>
      <c r="MH54" s="49"/>
      <c r="MI54" s="49"/>
      <c r="MJ54" s="49"/>
      <c r="MK54" s="49"/>
      <c r="ML54" s="49"/>
      <c r="MM54" s="49"/>
      <c r="MN54" s="49"/>
      <c r="MO54" s="49"/>
      <c r="MP54" s="49"/>
      <c r="MQ54" s="49"/>
      <c r="MR54" s="49"/>
      <c r="MS54" s="49"/>
      <c r="MT54" s="49"/>
      <c r="MU54" s="49"/>
      <c r="MV54" s="49"/>
      <c r="MW54" s="49"/>
      <c r="MX54" s="49"/>
      <c r="MY54" s="49"/>
      <c r="MZ54" s="49"/>
      <c r="NA54" s="49"/>
      <c r="NB54" s="49"/>
      <c r="NC54" s="49"/>
      <c r="ND54" s="49"/>
      <c r="NE54" s="49"/>
      <c r="NF54" s="49"/>
      <c r="NG54" s="49"/>
      <c r="NH54" s="49"/>
      <c r="NI54" s="49"/>
      <c r="NJ54" s="49"/>
      <c r="NK54" s="49"/>
      <c r="NL54" s="49"/>
      <c r="NM54" s="49"/>
      <c r="NN54" s="49"/>
      <c r="NO54" s="49"/>
      <c r="NP54" s="49"/>
      <c r="NQ54" s="49"/>
      <c r="NR54" s="49"/>
      <c r="NS54" s="49"/>
      <c r="NT54" s="49"/>
      <c r="NU54" s="49"/>
      <c r="NV54" s="49"/>
      <c r="NW54" s="49"/>
      <c r="NX54" s="49"/>
      <c r="NY54" s="49"/>
      <c r="NZ54" s="49"/>
      <c r="OA54" s="49"/>
      <c r="OB54" s="49"/>
      <c r="OC54" s="49"/>
      <c r="OD54" s="49"/>
      <c r="OE54" s="49"/>
      <c r="OF54" s="49"/>
      <c r="OG54" s="49"/>
      <c r="OH54" s="49"/>
      <c r="OI54" s="49"/>
      <c r="OJ54" s="49"/>
      <c r="OK54" s="49"/>
      <c r="OL54" s="49"/>
      <c r="OM54" s="49"/>
      <c r="ON54" s="49"/>
      <c r="OO54" s="49"/>
      <c r="OP54" s="49"/>
      <c r="OQ54" s="49"/>
      <c r="OR54" s="49"/>
      <c r="OS54" s="49"/>
      <c r="OT54" s="49"/>
      <c r="OU54" s="49"/>
      <c r="OV54" s="49"/>
      <c r="OW54" s="49"/>
      <c r="OX54" s="49"/>
      <c r="OY54" s="49"/>
      <c r="OZ54" s="49"/>
      <c r="PA54" s="49"/>
      <c r="PB54" s="49"/>
      <c r="PC54" s="49"/>
      <c r="PD54" s="49"/>
      <c r="PE54" s="49"/>
      <c r="PF54" s="49"/>
      <c r="PG54" s="49"/>
      <c r="PH54" s="49"/>
      <c r="PI54" s="49"/>
      <c r="PJ54" s="49"/>
      <c r="PK54" s="49"/>
      <c r="PL54" s="49"/>
      <c r="PM54" s="49"/>
      <c r="PN54" s="49"/>
      <c r="PO54" s="49"/>
      <c r="PP54" s="49"/>
      <c r="PQ54" s="49"/>
      <c r="PR54" s="49"/>
      <c r="PS54" s="49"/>
      <c r="PT54" s="49"/>
      <c r="PU54" s="49"/>
      <c r="PV54" s="49"/>
      <c r="PW54" s="49"/>
      <c r="PX54" s="49"/>
      <c r="PY54" s="49"/>
      <c r="PZ54" s="49"/>
      <c r="QA54" s="49"/>
      <c r="QB54" s="49"/>
      <c r="QC54" s="49"/>
      <c r="QD54" s="49"/>
      <c r="QE54" s="49"/>
      <c r="QF54" s="49"/>
      <c r="QG54" s="49"/>
      <c r="QH54" s="49"/>
      <c r="QI54" s="49"/>
      <c r="QJ54" s="49"/>
      <c r="QK54" s="49"/>
      <c r="QL54" s="49"/>
      <c r="QM54" s="49"/>
      <c r="QN54" s="49"/>
      <c r="QO54" s="49"/>
      <c r="QP54" s="49"/>
      <c r="QQ54" s="49"/>
      <c r="QR54" s="49"/>
      <c r="QS54" s="49"/>
      <c r="QT54" s="49"/>
      <c r="QU54" s="49"/>
      <c r="QV54" s="49"/>
      <c r="QW54" s="49"/>
      <c r="QX54" s="49"/>
      <c r="QY54" s="49"/>
      <c r="QZ54" s="49"/>
      <c r="RA54" s="49"/>
      <c r="RB54" s="49"/>
      <c r="RC54" s="49"/>
      <c r="RD54" s="49"/>
      <c r="RE54" s="49"/>
      <c r="RF54" s="49"/>
      <c r="RG54" s="49"/>
      <c r="RH54" s="49"/>
      <c r="RI54" s="49"/>
      <c r="RJ54" s="49"/>
      <c r="RK54" s="49"/>
      <c r="RL54" s="49"/>
      <c r="RM54" s="49"/>
      <c r="RN54" s="49"/>
      <c r="RO54" s="49"/>
      <c r="RP54" s="49"/>
      <c r="RQ54" s="49"/>
      <c r="RR54" s="49"/>
      <c r="RS54" s="49"/>
      <c r="RT54" s="49"/>
      <c r="RU54" s="49"/>
      <c r="RV54" s="49"/>
      <c r="RW54" s="49"/>
      <c r="RX54" s="49"/>
      <c r="RY54" s="49"/>
      <c r="RZ54" s="49"/>
      <c r="SA54" s="49"/>
      <c r="SB54" s="49"/>
      <c r="SC54" s="49"/>
      <c r="SD54" s="49"/>
      <c r="SE54" s="49"/>
      <c r="SF54" s="49"/>
      <c r="SG54" s="49"/>
      <c r="SH54" s="49"/>
      <c r="SI54" s="49"/>
      <c r="SJ54" s="49"/>
      <c r="SK54" s="49"/>
      <c r="SL54" s="49"/>
      <c r="SM54" s="49"/>
      <c r="SN54" s="49"/>
      <c r="SO54" s="49"/>
      <c r="SP54" s="49"/>
      <c r="SQ54" s="49"/>
      <c r="SR54" s="49"/>
      <c r="SS54" s="49"/>
      <c r="ST54" s="49"/>
      <c r="SU54" s="49"/>
      <c r="SV54" s="49"/>
      <c r="SW54" s="49"/>
      <c r="SX54" s="49"/>
      <c r="SY54" s="49"/>
      <c r="SZ54" s="49"/>
      <c r="TA54" s="49"/>
      <c r="TB54" s="49"/>
      <c r="TC54" s="49"/>
      <c r="TD54" s="49"/>
      <c r="TE54" s="49"/>
      <c r="TF54" s="49"/>
      <c r="TG54" s="49"/>
      <c r="TH54" s="49"/>
      <c r="TI54" s="49"/>
      <c r="TJ54" s="49"/>
      <c r="TK54" s="49"/>
    </row>
    <row r="55" spans="1:531">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row>
    <row r="56" spans="1:531">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row>
    <row r="57" spans="1:531">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row>
    <row r="58" spans="1:531">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row>
    <row r="59" spans="1:531">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row>
    <row r="60" spans="1:531">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row>
    <row r="61" spans="1:531">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row>
    <row r="62" spans="1:531">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row>
    <row r="63" spans="1:531">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row>
    <row r="64" spans="1:531">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row>
  </sheetData>
  <mergeCells count="11">
    <mergeCell ref="B18:N18"/>
    <mergeCell ref="B5:N5"/>
    <mergeCell ref="A19:A22"/>
    <mergeCell ref="A23:A26"/>
    <mergeCell ref="A27:A30"/>
    <mergeCell ref="A51:A54"/>
    <mergeCell ref="A31:A34"/>
    <mergeCell ref="A35:A38"/>
    <mergeCell ref="A39:A42"/>
    <mergeCell ref="A43:A46"/>
    <mergeCell ref="A47:A50"/>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H136"/>
  <sheetViews>
    <sheetView tabSelected="1" topLeftCell="A116" zoomScale="90" zoomScaleNormal="90" zoomScalePageLayoutView="90" workbookViewId="0">
      <selection activeCell="A120" sqref="A120:B120"/>
    </sheetView>
  </sheetViews>
  <sheetFormatPr baseColWidth="10" defaultColWidth="10.83203125" defaultRowHeight="12" x14ac:dyDescent="0"/>
  <cols>
    <col min="1" max="1" width="25" style="149" customWidth="1"/>
    <col min="2" max="2" width="30.5" style="93" customWidth="1"/>
    <col min="3" max="3" width="9.1640625" style="93" customWidth="1"/>
    <col min="4" max="4" width="10" style="93" customWidth="1"/>
    <col min="5" max="5" width="8.33203125" style="93" customWidth="1"/>
    <col min="6" max="6" width="7.83203125" style="93" customWidth="1"/>
    <col min="7" max="7" width="7.6640625" style="93" customWidth="1"/>
    <col min="8" max="8" width="8.1640625" style="93" customWidth="1"/>
    <col min="9" max="9" width="7.83203125" style="93" customWidth="1"/>
    <col min="10" max="10" width="8" style="93" customWidth="1"/>
    <col min="11" max="11" width="7" style="93" customWidth="1"/>
    <col min="12" max="12" width="8.5" style="93" customWidth="1"/>
    <col min="13" max="13" width="8.33203125" style="93" customWidth="1"/>
    <col min="14" max="14" width="8.1640625" style="93" customWidth="1"/>
    <col min="15" max="15" width="8.5" style="93" customWidth="1"/>
    <col min="16" max="20" width="25" style="93" customWidth="1"/>
    <col min="21" max="16384" width="10.83203125" style="114"/>
  </cols>
  <sheetData>
    <row r="1" spans="1:346" ht="27" customHeight="1">
      <c r="A1" s="255" t="s">
        <v>184</v>
      </c>
      <c r="B1" s="256"/>
      <c r="C1" s="256"/>
      <c r="D1" s="256"/>
      <c r="E1" s="256"/>
      <c r="F1" s="256"/>
      <c r="G1" s="256"/>
      <c r="H1" s="256"/>
      <c r="I1" s="256"/>
      <c r="J1" s="256"/>
      <c r="K1" s="256"/>
      <c r="L1" s="256"/>
      <c r="M1" s="256"/>
      <c r="N1" s="256"/>
      <c r="O1" s="257"/>
      <c r="P1" s="139"/>
    </row>
    <row r="2" spans="1:346" ht="25" customHeight="1">
      <c r="A2" s="258" t="s">
        <v>185</v>
      </c>
      <c r="B2" s="259"/>
      <c r="C2" s="259"/>
      <c r="D2" s="259"/>
      <c r="E2" s="259"/>
      <c r="F2" s="259"/>
      <c r="G2" s="259"/>
      <c r="H2" s="259"/>
      <c r="I2" s="259"/>
      <c r="J2" s="259"/>
      <c r="K2" s="259"/>
      <c r="L2" s="259"/>
      <c r="M2" s="259"/>
      <c r="N2" s="259"/>
      <c r="O2" s="260"/>
      <c r="P2" s="139"/>
      <c r="Q2" s="139"/>
      <c r="R2" s="139"/>
      <c r="S2" s="139"/>
      <c r="T2" s="139"/>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c r="EP2" s="156"/>
      <c r="EQ2" s="156"/>
      <c r="ER2" s="156"/>
      <c r="ES2" s="156"/>
      <c r="ET2" s="156"/>
      <c r="EU2" s="156"/>
      <c r="EV2" s="156"/>
      <c r="EW2" s="156"/>
      <c r="EX2" s="156"/>
      <c r="EY2" s="156"/>
      <c r="EZ2" s="156"/>
      <c r="FA2" s="156"/>
      <c r="FB2" s="156"/>
      <c r="FC2" s="156"/>
      <c r="FD2" s="156"/>
      <c r="FE2" s="156"/>
      <c r="FF2" s="156"/>
      <c r="FG2" s="156"/>
      <c r="FH2" s="156"/>
      <c r="FI2" s="156"/>
      <c r="FJ2" s="156"/>
      <c r="FK2" s="156"/>
      <c r="FL2" s="156"/>
      <c r="FM2" s="156"/>
      <c r="FN2" s="156"/>
      <c r="FO2" s="156"/>
      <c r="FP2" s="156"/>
      <c r="FQ2" s="156"/>
      <c r="FR2" s="156"/>
      <c r="FS2" s="156"/>
      <c r="FT2" s="156"/>
      <c r="FU2" s="156"/>
      <c r="FV2" s="156"/>
      <c r="FW2" s="156"/>
      <c r="FX2" s="156"/>
      <c r="FY2" s="156"/>
      <c r="FZ2" s="156"/>
      <c r="GA2" s="156"/>
      <c r="GB2" s="156"/>
      <c r="GC2" s="156"/>
      <c r="GD2" s="156"/>
      <c r="GE2" s="156"/>
      <c r="GF2" s="156"/>
      <c r="GG2" s="156"/>
      <c r="GH2" s="156"/>
      <c r="GI2" s="156"/>
      <c r="GJ2" s="156"/>
      <c r="GK2" s="156"/>
      <c r="GL2" s="156"/>
      <c r="GM2" s="156"/>
      <c r="GN2" s="156"/>
      <c r="GO2" s="156"/>
      <c r="GP2" s="156"/>
      <c r="GQ2" s="156"/>
      <c r="GR2" s="156"/>
      <c r="GS2" s="156"/>
      <c r="GT2" s="156"/>
      <c r="GU2" s="156"/>
      <c r="GV2" s="156"/>
      <c r="GW2" s="156"/>
      <c r="GX2" s="156"/>
      <c r="GY2" s="156"/>
      <c r="GZ2" s="156"/>
      <c r="HA2" s="156"/>
      <c r="HB2" s="156"/>
      <c r="HC2" s="156"/>
      <c r="HD2" s="156"/>
      <c r="HE2" s="156"/>
      <c r="HF2" s="156"/>
      <c r="HG2" s="156"/>
      <c r="HH2" s="156"/>
      <c r="HI2" s="156"/>
      <c r="HJ2" s="156"/>
      <c r="HK2" s="156"/>
      <c r="HL2" s="156"/>
      <c r="HM2" s="156"/>
      <c r="HN2" s="156"/>
      <c r="HO2" s="156"/>
      <c r="HP2" s="156"/>
      <c r="HQ2" s="156"/>
      <c r="HR2" s="156"/>
      <c r="HS2" s="156"/>
      <c r="HT2" s="156"/>
      <c r="HU2" s="156"/>
      <c r="HV2" s="156"/>
      <c r="HW2" s="156"/>
      <c r="HX2" s="156"/>
      <c r="HY2" s="156"/>
      <c r="HZ2" s="156"/>
      <c r="IA2" s="156"/>
      <c r="IB2" s="156"/>
      <c r="IC2" s="156"/>
      <c r="ID2" s="156"/>
      <c r="IE2" s="156"/>
      <c r="IF2" s="156"/>
      <c r="IG2" s="156"/>
      <c r="IH2" s="156"/>
      <c r="II2" s="156"/>
      <c r="IJ2" s="156"/>
      <c r="IK2" s="156"/>
      <c r="IL2" s="156"/>
      <c r="IM2" s="156"/>
      <c r="IN2" s="156"/>
      <c r="IO2" s="156"/>
      <c r="IP2" s="156"/>
      <c r="IQ2" s="156"/>
      <c r="IR2" s="156"/>
      <c r="IS2" s="156"/>
      <c r="IT2" s="156"/>
      <c r="IU2" s="156"/>
      <c r="IV2" s="156"/>
      <c r="IW2" s="156"/>
      <c r="IX2" s="156"/>
      <c r="IY2" s="156"/>
      <c r="IZ2" s="156"/>
      <c r="JA2" s="156"/>
      <c r="JB2" s="156"/>
      <c r="JC2" s="156"/>
      <c r="JD2" s="156"/>
      <c r="JE2" s="156"/>
      <c r="JF2" s="156"/>
      <c r="JG2" s="156"/>
      <c r="JH2" s="156"/>
      <c r="JI2" s="156"/>
      <c r="JJ2" s="156"/>
      <c r="JK2" s="156"/>
      <c r="JL2" s="156"/>
      <c r="JM2" s="156"/>
      <c r="JN2" s="156"/>
      <c r="JO2" s="156"/>
      <c r="JP2" s="156"/>
      <c r="JQ2" s="156"/>
      <c r="JR2" s="156"/>
      <c r="JS2" s="156"/>
      <c r="JT2" s="156"/>
      <c r="JU2" s="156"/>
      <c r="JV2" s="156"/>
      <c r="JW2" s="156"/>
      <c r="JX2" s="156"/>
      <c r="JY2" s="156"/>
      <c r="JZ2" s="156"/>
      <c r="KA2" s="156"/>
      <c r="KB2" s="156"/>
      <c r="KC2" s="156"/>
      <c r="KD2" s="156"/>
      <c r="KE2" s="156"/>
      <c r="KF2" s="156"/>
      <c r="KG2" s="156"/>
      <c r="KH2" s="156"/>
      <c r="KI2" s="156"/>
      <c r="KJ2" s="156"/>
      <c r="KK2" s="156"/>
      <c r="KL2" s="156"/>
      <c r="KM2" s="156"/>
      <c r="KN2" s="156"/>
      <c r="KO2" s="156"/>
      <c r="KP2" s="156"/>
      <c r="KQ2" s="156"/>
      <c r="KR2" s="156"/>
      <c r="KS2" s="156"/>
      <c r="KT2" s="156"/>
      <c r="KU2" s="156"/>
      <c r="KV2" s="156"/>
      <c r="KW2" s="156"/>
      <c r="KX2" s="156"/>
      <c r="KY2" s="156"/>
      <c r="KZ2" s="156"/>
      <c r="LA2" s="156"/>
      <c r="LB2" s="156"/>
      <c r="LC2" s="156"/>
      <c r="LD2" s="156"/>
      <c r="LE2" s="156"/>
      <c r="LF2" s="156"/>
      <c r="LG2" s="156"/>
      <c r="LH2" s="156"/>
      <c r="LI2" s="156"/>
      <c r="LJ2" s="156"/>
      <c r="LK2" s="156"/>
      <c r="LL2" s="156"/>
      <c r="LM2" s="156"/>
      <c r="LN2" s="156"/>
      <c r="LO2" s="156"/>
      <c r="LP2" s="156"/>
      <c r="LQ2" s="156"/>
      <c r="LR2" s="156"/>
      <c r="LS2" s="156"/>
      <c r="LT2" s="156"/>
      <c r="LU2" s="156"/>
      <c r="LV2" s="156"/>
      <c r="LW2" s="156"/>
      <c r="LX2" s="156"/>
      <c r="LY2" s="156"/>
      <c r="LZ2" s="156"/>
      <c r="MA2" s="156"/>
      <c r="MB2" s="156"/>
      <c r="MC2" s="156"/>
      <c r="MD2" s="156"/>
      <c r="ME2" s="156"/>
      <c r="MF2" s="156"/>
      <c r="MG2" s="156"/>
      <c r="MH2" s="156"/>
    </row>
    <row r="3" spans="1:346" s="130" customFormat="1" ht="20" customHeight="1">
      <c r="A3" s="246" t="s">
        <v>141</v>
      </c>
      <c r="B3" s="246"/>
      <c r="C3" s="123" t="s">
        <v>7</v>
      </c>
      <c r="D3" s="123" t="s">
        <v>8</v>
      </c>
      <c r="E3" s="123" t="s">
        <v>9</v>
      </c>
      <c r="F3" s="123" t="s">
        <v>10</v>
      </c>
      <c r="G3" s="123" t="s">
        <v>11</v>
      </c>
      <c r="H3" s="123" t="s">
        <v>12</v>
      </c>
      <c r="I3" s="123" t="s">
        <v>13</v>
      </c>
      <c r="J3" s="123" t="s">
        <v>14</v>
      </c>
      <c r="K3" s="123" t="s">
        <v>15</v>
      </c>
      <c r="L3" s="123" t="s">
        <v>16</v>
      </c>
      <c r="M3" s="123" t="s">
        <v>17</v>
      </c>
      <c r="N3" s="123" t="s">
        <v>18</v>
      </c>
      <c r="O3" s="124" t="s">
        <v>47</v>
      </c>
      <c r="P3" s="127"/>
      <c r="Q3" s="127"/>
      <c r="R3" s="127"/>
      <c r="S3" s="127"/>
      <c r="T3" s="12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row>
    <row r="4" spans="1:346" ht="33" customHeight="1">
      <c r="A4" s="231" t="s">
        <v>102</v>
      </c>
      <c r="B4" s="231"/>
      <c r="C4" s="158">
        <v>0.97</v>
      </c>
      <c r="D4" s="158">
        <v>1.0900000000000001</v>
      </c>
      <c r="E4" s="158">
        <v>1.06</v>
      </c>
      <c r="F4" s="158">
        <v>0.3</v>
      </c>
      <c r="G4" s="158">
        <v>0.09</v>
      </c>
      <c r="H4" s="158">
        <v>0.03</v>
      </c>
      <c r="I4" s="158">
        <v>0.78</v>
      </c>
      <c r="J4" s="158">
        <v>0.87</v>
      </c>
      <c r="K4" s="158">
        <v>0.67</v>
      </c>
      <c r="L4" s="158">
        <v>0.63</v>
      </c>
      <c r="M4" s="158">
        <v>0.41</v>
      </c>
      <c r="N4" s="158">
        <v>0.65</v>
      </c>
      <c r="O4" s="159">
        <f>SUM(C4:N4)</f>
        <v>7.55</v>
      </c>
      <c r="P4" s="96"/>
      <c r="Q4" s="96"/>
      <c r="R4" s="96"/>
      <c r="S4" s="96"/>
      <c r="T4" s="96"/>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c r="IR4" s="119"/>
      <c r="IS4" s="119"/>
      <c r="IT4" s="119"/>
      <c r="IU4" s="119"/>
      <c r="IV4" s="119"/>
      <c r="IW4" s="119"/>
      <c r="IX4" s="119"/>
      <c r="IY4" s="119"/>
      <c r="IZ4" s="119"/>
      <c r="JA4" s="119"/>
      <c r="JB4" s="119"/>
      <c r="JC4" s="119"/>
      <c r="JD4" s="119"/>
      <c r="JE4" s="119"/>
      <c r="JF4" s="119"/>
      <c r="JG4" s="119"/>
      <c r="JH4" s="119"/>
      <c r="JI4" s="119"/>
      <c r="JJ4" s="119"/>
      <c r="JK4" s="119"/>
      <c r="JL4" s="119"/>
      <c r="JM4" s="119"/>
      <c r="JN4" s="119"/>
      <c r="JO4" s="119"/>
      <c r="JP4" s="119"/>
      <c r="JQ4" s="119"/>
      <c r="JR4" s="119"/>
      <c r="JS4" s="119"/>
      <c r="JT4" s="119"/>
      <c r="JU4" s="119"/>
      <c r="JV4" s="119"/>
      <c r="JW4" s="119"/>
      <c r="JX4" s="119"/>
      <c r="JY4" s="119"/>
      <c r="JZ4" s="119"/>
      <c r="KA4" s="119"/>
      <c r="KB4" s="119"/>
      <c r="KC4" s="119"/>
      <c r="KD4" s="119"/>
      <c r="KE4" s="119"/>
      <c r="KF4" s="119"/>
      <c r="KG4" s="119"/>
      <c r="KH4" s="119"/>
      <c r="KI4" s="119"/>
      <c r="KJ4" s="119"/>
      <c r="KK4" s="119"/>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row>
    <row r="5" spans="1:346" ht="40" customHeight="1">
      <c r="A5" s="231" t="s">
        <v>103</v>
      </c>
      <c r="B5" s="231"/>
      <c r="C5" s="109">
        <v>2.77</v>
      </c>
      <c r="D5" s="109">
        <v>3.72</v>
      </c>
      <c r="E5" s="109">
        <v>5.98</v>
      </c>
      <c r="F5" s="109">
        <v>8.3000000000000007</v>
      </c>
      <c r="G5" s="109">
        <v>10.81</v>
      </c>
      <c r="H5" s="109">
        <v>11.53</v>
      </c>
      <c r="I5" s="109">
        <v>10.95</v>
      </c>
      <c r="J5" s="109">
        <v>9.4700000000000006</v>
      </c>
      <c r="K5" s="109">
        <v>7.73</v>
      </c>
      <c r="L5" s="109">
        <v>5.93</v>
      </c>
      <c r="M5" s="109">
        <v>3.66</v>
      </c>
      <c r="N5" s="109">
        <v>2.5499999999999998</v>
      </c>
      <c r="O5" s="159">
        <f>SUM(C5:N5)</f>
        <v>83.399999999999991</v>
      </c>
      <c r="P5" s="96"/>
      <c r="Q5" s="96"/>
      <c r="R5" s="96"/>
      <c r="S5" s="96"/>
      <c r="T5" s="96"/>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P5" s="119"/>
      <c r="HQ5" s="119"/>
      <c r="HR5" s="119"/>
      <c r="HS5" s="119"/>
      <c r="HT5" s="119"/>
      <c r="HU5" s="119"/>
      <c r="HV5" s="119"/>
      <c r="HW5" s="119"/>
      <c r="HX5" s="119"/>
      <c r="HY5" s="119"/>
      <c r="HZ5" s="119"/>
      <c r="IA5" s="119"/>
      <c r="IB5" s="119"/>
      <c r="IC5" s="119"/>
      <c r="ID5" s="119"/>
      <c r="IE5" s="119"/>
      <c r="IF5" s="119"/>
      <c r="IG5" s="119"/>
      <c r="IH5" s="119"/>
      <c r="II5" s="119"/>
      <c r="IJ5" s="119"/>
      <c r="IK5" s="119"/>
      <c r="IL5" s="119"/>
      <c r="IM5" s="119"/>
      <c r="IN5" s="119"/>
      <c r="IO5" s="119"/>
      <c r="IP5" s="119"/>
      <c r="IQ5" s="119"/>
      <c r="IR5" s="119"/>
      <c r="IS5" s="119"/>
      <c r="IT5" s="119"/>
      <c r="IU5" s="119"/>
      <c r="IV5" s="119"/>
      <c r="IW5" s="119"/>
      <c r="IX5" s="119"/>
      <c r="IY5" s="119"/>
      <c r="IZ5" s="119"/>
      <c r="JA5" s="119"/>
      <c r="JB5" s="119"/>
      <c r="JC5" s="119"/>
      <c r="JD5" s="119"/>
      <c r="JE5" s="119"/>
      <c r="JF5" s="119"/>
      <c r="JG5" s="119"/>
      <c r="JH5" s="119"/>
      <c r="JI5" s="119"/>
      <c r="JJ5" s="119"/>
      <c r="JK5" s="119"/>
      <c r="JL5" s="119"/>
      <c r="JM5" s="119"/>
      <c r="JN5" s="119"/>
      <c r="JO5" s="119"/>
      <c r="JP5" s="119"/>
      <c r="JQ5" s="119"/>
      <c r="JR5" s="119"/>
      <c r="JS5" s="119"/>
      <c r="JT5" s="119"/>
      <c r="JU5" s="119"/>
      <c r="JV5" s="119"/>
      <c r="JW5" s="119"/>
      <c r="JX5" s="119"/>
      <c r="JY5" s="119"/>
      <c r="JZ5" s="119"/>
      <c r="KA5" s="119"/>
      <c r="KB5" s="119"/>
      <c r="KC5" s="119"/>
      <c r="KD5" s="119"/>
      <c r="KE5" s="119"/>
      <c r="KF5" s="119"/>
      <c r="KG5" s="119"/>
      <c r="KH5" s="119"/>
      <c r="KI5" s="119"/>
      <c r="KJ5" s="119"/>
      <c r="KK5" s="119"/>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row>
    <row r="6" spans="1:346" ht="70" customHeight="1">
      <c r="A6" s="234" t="s">
        <v>162</v>
      </c>
      <c r="B6" s="234"/>
      <c r="C6" s="94"/>
      <c r="D6" s="109"/>
      <c r="E6" s="109"/>
      <c r="F6" s="109"/>
      <c r="G6" s="109"/>
      <c r="H6" s="109"/>
      <c r="I6" s="109"/>
      <c r="J6" s="109"/>
      <c r="K6" s="109"/>
      <c r="L6" s="109"/>
      <c r="M6" s="109"/>
      <c r="N6" s="109"/>
      <c r="O6" s="109"/>
      <c r="P6" s="96"/>
      <c r="Q6" s="96"/>
      <c r="R6" s="96"/>
      <c r="S6" s="96"/>
      <c r="T6" s="96"/>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c r="IM6" s="119"/>
      <c r="IN6" s="119"/>
      <c r="IO6" s="119"/>
      <c r="IP6" s="119"/>
      <c r="IQ6" s="119"/>
      <c r="IR6" s="119"/>
      <c r="IS6" s="119"/>
      <c r="IT6" s="119"/>
      <c r="IU6" s="119"/>
      <c r="IV6" s="119"/>
      <c r="IW6" s="119"/>
      <c r="IX6" s="119"/>
      <c r="IY6" s="119"/>
      <c r="IZ6" s="119"/>
      <c r="JA6" s="119"/>
      <c r="JB6" s="119"/>
      <c r="JC6" s="119"/>
      <c r="JD6" s="119"/>
      <c r="JE6" s="119"/>
      <c r="JF6" s="119"/>
      <c r="JG6" s="119"/>
      <c r="JH6" s="119"/>
      <c r="JI6" s="119"/>
      <c r="JJ6" s="119"/>
      <c r="JK6" s="119"/>
      <c r="JL6" s="119"/>
      <c r="JM6" s="119"/>
      <c r="JN6" s="119"/>
      <c r="JO6" s="119"/>
      <c r="JP6" s="119"/>
      <c r="JQ6" s="119"/>
      <c r="JR6" s="119"/>
      <c r="JS6" s="119"/>
      <c r="JT6" s="119"/>
      <c r="JU6" s="119"/>
      <c r="JV6" s="119"/>
      <c r="JW6" s="119"/>
      <c r="JX6" s="119"/>
      <c r="JY6" s="119"/>
      <c r="JZ6" s="119"/>
      <c r="KA6" s="119"/>
      <c r="KB6" s="119"/>
      <c r="KC6" s="119"/>
      <c r="KD6" s="119"/>
      <c r="KE6" s="119"/>
      <c r="KF6" s="119"/>
      <c r="KG6" s="119"/>
      <c r="KH6" s="119"/>
      <c r="KI6" s="119"/>
      <c r="KJ6" s="119"/>
      <c r="KK6" s="119"/>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row>
    <row r="7" spans="1:346" ht="19" customHeight="1">
      <c r="A7" s="231" t="s">
        <v>170</v>
      </c>
      <c r="B7" s="231"/>
      <c r="C7" s="231"/>
      <c r="D7" s="231"/>
      <c r="E7" s="231"/>
      <c r="F7" s="231"/>
      <c r="G7" s="231"/>
      <c r="H7" s="231"/>
      <c r="I7" s="231"/>
      <c r="J7" s="231"/>
      <c r="K7" s="231"/>
      <c r="L7" s="231"/>
      <c r="M7" s="231"/>
      <c r="N7" s="231"/>
      <c r="O7" s="231"/>
      <c r="P7" s="96"/>
      <c r="Q7" s="96"/>
      <c r="R7" s="96"/>
      <c r="S7" s="96"/>
      <c r="T7" s="96"/>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19"/>
      <c r="IO7" s="119"/>
      <c r="IP7" s="119"/>
      <c r="IQ7" s="119"/>
      <c r="IR7" s="119"/>
      <c r="IS7" s="119"/>
      <c r="IT7" s="119"/>
      <c r="IU7" s="119"/>
      <c r="IV7" s="119"/>
      <c r="IW7" s="119"/>
      <c r="IX7" s="119"/>
      <c r="IY7" s="119"/>
      <c r="IZ7" s="119"/>
      <c r="JA7" s="119"/>
      <c r="JB7" s="119"/>
      <c r="JC7" s="119"/>
      <c r="JD7" s="119"/>
      <c r="JE7" s="119"/>
      <c r="JF7" s="119"/>
      <c r="JG7" s="119"/>
      <c r="JH7" s="119"/>
      <c r="JI7" s="119"/>
      <c r="JJ7" s="119"/>
      <c r="JK7" s="119"/>
      <c r="JL7" s="119"/>
      <c r="JM7" s="119"/>
      <c r="JN7" s="119"/>
      <c r="JO7" s="119"/>
      <c r="JP7" s="119"/>
      <c r="JQ7" s="119"/>
      <c r="JR7" s="119"/>
      <c r="JS7" s="119"/>
      <c r="JT7" s="119"/>
      <c r="JU7" s="119"/>
      <c r="JV7" s="119"/>
      <c r="JW7" s="119"/>
      <c r="JX7" s="119"/>
      <c r="JY7" s="119"/>
      <c r="JZ7" s="119"/>
      <c r="KA7" s="119"/>
      <c r="KB7" s="119"/>
      <c r="KC7" s="119"/>
      <c r="KD7" s="119"/>
      <c r="KE7" s="119"/>
      <c r="KF7" s="119"/>
      <c r="KG7" s="119"/>
      <c r="KH7" s="119"/>
      <c r="KI7" s="119"/>
      <c r="KJ7" s="119"/>
      <c r="KK7" s="119"/>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row>
    <row r="8" spans="1:346" ht="21" customHeight="1">
      <c r="A8" s="266" t="s">
        <v>160</v>
      </c>
      <c r="B8" s="266"/>
      <c r="C8" s="266"/>
      <c r="D8" s="266"/>
      <c r="E8" s="266"/>
      <c r="F8" s="266"/>
      <c r="G8" s="266"/>
      <c r="H8" s="266"/>
      <c r="I8" s="266"/>
      <c r="J8" s="266"/>
      <c r="K8" s="266"/>
      <c r="L8" s="266"/>
      <c r="M8" s="266"/>
      <c r="N8" s="266"/>
      <c r="O8" s="266"/>
      <c r="P8" s="96"/>
      <c r="Q8" s="96"/>
      <c r="R8" s="96"/>
      <c r="S8" s="96"/>
      <c r="T8" s="96"/>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19"/>
      <c r="JW8" s="119"/>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row>
    <row r="9" spans="1:346">
      <c r="A9" s="143"/>
      <c r="B9" s="95"/>
      <c r="C9" s="96"/>
      <c r="D9" s="96"/>
      <c r="E9" s="96"/>
      <c r="F9" s="96"/>
      <c r="G9" s="96"/>
      <c r="H9" s="96"/>
      <c r="I9" s="96"/>
      <c r="J9" s="96"/>
      <c r="K9" s="96"/>
      <c r="L9" s="96"/>
      <c r="M9" s="96"/>
      <c r="N9" s="96"/>
      <c r="O9" s="96"/>
      <c r="P9" s="96"/>
      <c r="Q9" s="96"/>
      <c r="R9" s="96"/>
      <c r="S9" s="96"/>
      <c r="T9" s="96"/>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c r="HK9" s="119"/>
      <c r="HL9" s="119"/>
      <c r="HM9" s="119"/>
      <c r="HN9" s="119"/>
      <c r="HO9" s="119"/>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c r="IR9" s="119"/>
      <c r="IS9" s="119"/>
      <c r="IT9" s="119"/>
      <c r="IU9" s="119"/>
      <c r="IV9" s="119"/>
      <c r="IW9" s="119"/>
      <c r="IX9" s="119"/>
      <c r="IY9" s="119"/>
      <c r="IZ9" s="119"/>
      <c r="JA9" s="119"/>
      <c r="JB9" s="119"/>
      <c r="JC9" s="119"/>
      <c r="JD9" s="119"/>
      <c r="JE9" s="119"/>
      <c r="JF9" s="119"/>
      <c r="JG9" s="119"/>
      <c r="JH9" s="119"/>
      <c r="JI9" s="119"/>
      <c r="JJ9" s="119"/>
      <c r="JK9" s="119"/>
      <c r="JL9" s="119"/>
      <c r="JM9" s="119"/>
      <c r="JN9" s="119"/>
      <c r="JO9" s="119"/>
      <c r="JP9" s="119"/>
      <c r="JQ9" s="119"/>
      <c r="JR9" s="119"/>
      <c r="JS9" s="119"/>
      <c r="JT9" s="119"/>
      <c r="JU9" s="119"/>
      <c r="JV9" s="119"/>
      <c r="JW9" s="119"/>
      <c r="JX9" s="119"/>
      <c r="JY9" s="119"/>
      <c r="JZ9" s="119"/>
      <c r="KA9" s="119"/>
      <c r="KB9" s="119"/>
      <c r="KC9" s="119"/>
      <c r="KD9" s="119"/>
      <c r="KE9" s="119"/>
      <c r="KF9" s="119"/>
      <c r="KG9" s="119"/>
      <c r="KH9" s="119"/>
      <c r="KI9" s="119"/>
      <c r="KJ9" s="119"/>
      <c r="KK9" s="119"/>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row>
    <row r="10" spans="1:346" s="130" customFormat="1" ht="21" customHeight="1">
      <c r="A10" s="222" t="s">
        <v>140</v>
      </c>
      <c r="B10" s="223"/>
      <c r="C10" s="121" t="s">
        <v>7</v>
      </c>
      <c r="D10" s="121" t="s">
        <v>8</v>
      </c>
      <c r="E10" s="121" t="s">
        <v>9</v>
      </c>
      <c r="F10" s="121" t="s">
        <v>10</v>
      </c>
      <c r="G10" s="121" t="s">
        <v>11</v>
      </c>
      <c r="H10" s="121" t="s">
        <v>12</v>
      </c>
      <c r="I10" s="121" t="s">
        <v>13</v>
      </c>
      <c r="J10" s="121" t="s">
        <v>14</v>
      </c>
      <c r="K10" s="121" t="s">
        <v>15</v>
      </c>
      <c r="L10" s="121" t="s">
        <v>16</v>
      </c>
      <c r="M10" s="121" t="s">
        <v>17</v>
      </c>
      <c r="N10" s="121" t="s">
        <v>18</v>
      </c>
      <c r="O10" s="125" t="s">
        <v>47</v>
      </c>
      <c r="P10" s="125"/>
      <c r="Q10" s="125"/>
      <c r="R10" s="125"/>
      <c r="S10" s="125"/>
      <c r="T10" s="125"/>
    </row>
    <row r="11" spans="1:346" ht="40" customHeight="1">
      <c r="A11" s="220" t="s">
        <v>110</v>
      </c>
      <c r="B11" s="221"/>
      <c r="C11" s="93">
        <v>0.74</v>
      </c>
      <c r="D11" s="93">
        <v>0.82</v>
      </c>
      <c r="E11" s="93">
        <v>0.77</v>
      </c>
      <c r="F11" s="93">
        <v>0.3</v>
      </c>
      <c r="G11" s="93">
        <v>0.12</v>
      </c>
      <c r="H11" s="93">
        <v>0.16</v>
      </c>
      <c r="I11" s="93">
        <v>1.01</v>
      </c>
      <c r="J11" s="93">
        <v>1.52</v>
      </c>
      <c r="K11" s="93">
        <v>0.78</v>
      </c>
      <c r="L11" s="93">
        <v>0.52</v>
      </c>
      <c r="M11" s="93">
        <v>0.7</v>
      </c>
      <c r="N11" s="93">
        <v>0.95</v>
      </c>
      <c r="O11" s="160">
        <f>SUM(C11:N11)</f>
        <v>8.39</v>
      </c>
    </row>
    <row r="12" spans="1:346" ht="56" customHeight="1">
      <c r="A12" s="234" t="s">
        <v>111</v>
      </c>
      <c r="B12" s="234"/>
      <c r="C12" s="93">
        <v>2.31</v>
      </c>
      <c r="D12" s="93">
        <v>3.16</v>
      </c>
      <c r="E12" s="93">
        <v>5.17</v>
      </c>
      <c r="F12" s="93">
        <v>7.24</v>
      </c>
      <c r="G12" s="93">
        <v>9.5500000000000007</v>
      </c>
      <c r="H12" s="93">
        <v>10.28</v>
      </c>
      <c r="I12" s="93">
        <v>10</v>
      </c>
      <c r="J12" s="93">
        <v>8.75</v>
      </c>
      <c r="K12" s="93">
        <v>7</v>
      </c>
      <c r="L12" s="93">
        <v>5.18</v>
      </c>
      <c r="M12" s="93">
        <v>3</v>
      </c>
      <c r="N12" s="93">
        <v>2.14</v>
      </c>
      <c r="O12" s="160">
        <f>SUM(C12:N12)</f>
        <v>73.78</v>
      </c>
    </row>
    <row r="13" spans="1:346" ht="79" customHeight="1">
      <c r="A13" s="220" t="s">
        <v>169</v>
      </c>
      <c r="B13" s="224"/>
      <c r="C13" s="94"/>
    </row>
    <row r="14" spans="1:346" ht="19" customHeight="1">
      <c r="A14" s="217" t="s">
        <v>170</v>
      </c>
      <c r="B14" s="218"/>
      <c r="C14" s="218"/>
      <c r="D14" s="218"/>
      <c r="E14" s="218"/>
      <c r="F14" s="218"/>
      <c r="G14" s="218"/>
      <c r="H14" s="218"/>
      <c r="I14" s="218"/>
      <c r="J14" s="218"/>
      <c r="K14" s="218"/>
      <c r="L14" s="218"/>
      <c r="M14" s="218"/>
      <c r="N14" s="218"/>
      <c r="O14" s="225"/>
    </row>
    <row r="15" spans="1:346" ht="19" customHeight="1">
      <c r="A15" s="228" t="s">
        <v>160</v>
      </c>
      <c r="B15" s="229"/>
      <c r="C15" s="229"/>
      <c r="D15" s="229"/>
      <c r="E15" s="229"/>
      <c r="F15" s="229"/>
      <c r="G15" s="229"/>
      <c r="H15" s="229"/>
      <c r="I15" s="229"/>
      <c r="J15" s="229"/>
      <c r="K15" s="229"/>
      <c r="L15" s="229"/>
      <c r="M15" s="229"/>
      <c r="N15" s="229"/>
      <c r="O15" s="230"/>
    </row>
    <row r="16" spans="1:346">
      <c r="A16" s="143"/>
      <c r="B16" s="137"/>
    </row>
    <row r="17" spans="1:346" s="130" customFormat="1" ht="22" customHeight="1">
      <c r="A17" s="235" t="s">
        <v>142</v>
      </c>
      <c r="B17" s="245"/>
      <c r="C17" s="121" t="s">
        <v>7</v>
      </c>
      <c r="D17" s="121" t="s">
        <v>8</v>
      </c>
      <c r="E17" s="121" t="s">
        <v>9</v>
      </c>
      <c r="F17" s="121" t="s">
        <v>10</v>
      </c>
      <c r="G17" s="121" t="s">
        <v>11</v>
      </c>
      <c r="H17" s="121" t="s">
        <v>12</v>
      </c>
      <c r="I17" s="121" t="s">
        <v>13</v>
      </c>
      <c r="J17" s="121" t="s">
        <v>14</v>
      </c>
      <c r="K17" s="121" t="s">
        <v>15</v>
      </c>
      <c r="L17" s="121" t="s">
        <v>16</v>
      </c>
      <c r="M17" s="121" t="s">
        <v>17</v>
      </c>
      <c r="N17" s="121" t="s">
        <v>18</v>
      </c>
      <c r="O17" s="125" t="s">
        <v>47</v>
      </c>
      <c r="P17" s="125"/>
      <c r="Q17" s="125"/>
      <c r="R17" s="125"/>
      <c r="S17" s="125"/>
      <c r="T17" s="125"/>
    </row>
    <row r="18" spans="1:346" ht="30" customHeight="1">
      <c r="A18" s="234" t="s">
        <v>97</v>
      </c>
      <c r="B18" s="234"/>
      <c r="C18" s="158">
        <v>0.46</v>
      </c>
      <c r="D18" s="158">
        <v>0.32</v>
      </c>
      <c r="E18" s="158">
        <v>0.24</v>
      </c>
      <c r="F18" s="158">
        <v>7.0000000000000007E-2</v>
      </c>
      <c r="G18" s="158">
        <v>0.02</v>
      </c>
      <c r="H18" s="158">
        <v>0</v>
      </c>
      <c r="I18" s="158">
        <v>0.09</v>
      </c>
      <c r="J18" s="158">
        <v>0.34</v>
      </c>
      <c r="K18" s="158">
        <v>0.24</v>
      </c>
      <c r="L18" s="158">
        <v>0.3</v>
      </c>
      <c r="M18" s="158">
        <v>0.2</v>
      </c>
      <c r="N18" s="158">
        <v>0.34</v>
      </c>
      <c r="O18" s="159">
        <f>SUM(C18:N18)</f>
        <v>2.62</v>
      </c>
    </row>
    <row r="19" spans="1:346" ht="33" customHeight="1">
      <c r="A19" s="234" t="s">
        <v>129</v>
      </c>
      <c r="B19" s="234"/>
      <c r="C19" s="114">
        <v>2.69</v>
      </c>
      <c r="D19" s="122">
        <v>3.53</v>
      </c>
      <c r="E19" s="122">
        <v>5.61</v>
      </c>
      <c r="F19" s="122">
        <v>7.91</v>
      </c>
      <c r="G19" s="122">
        <v>10.130000000000001</v>
      </c>
      <c r="H19" s="122">
        <v>11.1</v>
      </c>
      <c r="I19" s="122">
        <v>11.59</v>
      </c>
      <c r="J19" s="122">
        <v>9.52</v>
      </c>
      <c r="K19" s="122">
        <v>8.27</v>
      </c>
      <c r="L19" s="122">
        <v>6.1</v>
      </c>
      <c r="M19" s="122">
        <v>3.31</v>
      </c>
      <c r="N19" s="122">
        <v>1.95</v>
      </c>
      <c r="O19" s="159">
        <f>SUM(C19:N19)</f>
        <v>81.709999999999994</v>
      </c>
    </row>
    <row r="20" spans="1:346" ht="66" customHeight="1">
      <c r="A20" s="234" t="s">
        <v>162</v>
      </c>
      <c r="B20" s="234"/>
      <c r="C20" s="133"/>
      <c r="D20" s="113"/>
      <c r="E20" s="113"/>
      <c r="F20" s="113"/>
      <c r="G20" s="113"/>
      <c r="H20" s="113"/>
      <c r="I20" s="113"/>
      <c r="J20" s="113"/>
      <c r="K20" s="113"/>
      <c r="L20" s="113"/>
      <c r="M20" s="113"/>
      <c r="N20" s="113"/>
      <c r="O20" s="110"/>
    </row>
    <row r="21" spans="1:346" ht="19" customHeight="1">
      <c r="A21" s="217" t="s">
        <v>171</v>
      </c>
      <c r="B21" s="218"/>
      <c r="C21" s="218"/>
      <c r="D21" s="218"/>
      <c r="E21" s="218"/>
      <c r="F21" s="218"/>
      <c r="G21" s="218"/>
      <c r="H21" s="218"/>
      <c r="I21" s="218"/>
      <c r="J21" s="218"/>
      <c r="K21" s="218"/>
      <c r="L21" s="218"/>
      <c r="M21" s="218"/>
      <c r="N21" s="218"/>
      <c r="O21" s="225"/>
    </row>
    <row r="22" spans="1:346" ht="20" customHeight="1">
      <c r="A22" s="242" t="s">
        <v>189</v>
      </c>
      <c r="B22" s="243"/>
      <c r="C22" s="243"/>
      <c r="D22" s="243"/>
      <c r="E22" s="243"/>
      <c r="F22" s="243"/>
      <c r="G22" s="243"/>
      <c r="H22" s="243"/>
      <c r="I22" s="243"/>
      <c r="J22" s="243"/>
      <c r="K22" s="243"/>
      <c r="L22" s="243"/>
      <c r="M22" s="136"/>
      <c r="N22" s="136"/>
      <c r="O22" s="136"/>
    </row>
    <row r="23" spans="1:346" ht="17" customHeight="1">
      <c r="A23" s="144"/>
      <c r="B23" s="138"/>
      <c r="C23" s="138"/>
      <c r="D23" s="138"/>
      <c r="E23" s="138"/>
      <c r="F23" s="138"/>
      <c r="G23" s="138"/>
      <c r="H23" s="138"/>
      <c r="I23" s="138"/>
      <c r="J23" s="138"/>
      <c r="K23" s="138"/>
      <c r="L23" s="138"/>
      <c r="M23" s="136"/>
      <c r="N23" s="136"/>
      <c r="O23" s="136"/>
    </row>
    <row r="24" spans="1:346" s="130" customFormat="1" ht="20" customHeight="1">
      <c r="A24" s="235" t="s">
        <v>158</v>
      </c>
      <c r="B24" s="236"/>
      <c r="C24" s="121" t="s">
        <v>7</v>
      </c>
      <c r="D24" s="121" t="s">
        <v>8</v>
      </c>
      <c r="E24" s="121" t="s">
        <v>9</v>
      </c>
      <c r="F24" s="121" t="s">
        <v>10</v>
      </c>
      <c r="G24" s="121" t="s">
        <v>11</v>
      </c>
      <c r="H24" s="121" t="s">
        <v>12</v>
      </c>
      <c r="I24" s="121" t="s">
        <v>13</v>
      </c>
      <c r="J24" s="121" t="s">
        <v>14</v>
      </c>
      <c r="K24" s="121" t="s">
        <v>15</v>
      </c>
      <c r="L24" s="121" t="s">
        <v>16</v>
      </c>
      <c r="M24" s="121" t="s">
        <v>17</v>
      </c>
      <c r="N24" s="121" t="s">
        <v>18</v>
      </c>
      <c r="O24" s="125" t="s">
        <v>47</v>
      </c>
      <c r="P24" s="125"/>
      <c r="Q24" s="125"/>
      <c r="R24" s="125"/>
      <c r="S24" s="125"/>
      <c r="T24" s="125"/>
    </row>
    <row r="25" spans="1:346" ht="33" customHeight="1">
      <c r="A25" s="220" t="s">
        <v>88</v>
      </c>
      <c r="B25" s="221"/>
      <c r="C25" s="161">
        <v>0.4</v>
      </c>
      <c r="D25" s="110">
        <v>0.4</v>
      </c>
      <c r="E25" s="110">
        <v>0.3</v>
      </c>
      <c r="F25" s="110">
        <v>0.2</v>
      </c>
      <c r="G25" s="110">
        <v>0.2</v>
      </c>
      <c r="H25" s="162">
        <v>0.7</v>
      </c>
      <c r="I25" s="163">
        <v>1.5</v>
      </c>
      <c r="J25" s="163">
        <v>1.6</v>
      </c>
      <c r="K25" s="163">
        <v>1.7</v>
      </c>
      <c r="L25" s="163">
        <v>0.8</v>
      </c>
      <c r="M25" s="163">
        <v>0.4</v>
      </c>
      <c r="N25" s="163">
        <v>0.6</v>
      </c>
      <c r="O25" s="110">
        <f>SUM(C25:N25)</f>
        <v>8.8000000000000007</v>
      </c>
    </row>
    <row r="26" spans="1:346" ht="32" customHeight="1">
      <c r="A26" s="234" t="s">
        <v>96</v>
      </c>
      <c r="B26" s="234"/>
      <c r="C26" s="93">
        <v>2.74</v>
      </c>
      <c r="D26" s="93">
        <v>3.53</v>
      </c>
      <c r="E26" s="93">
        <v>6.07</v>
      </c>
      <c r="F26" s="93">
        <v>8.19</v>
      </c>
      <c r="G26" s="93">
        <v>9.83</v>
      </c>
      <c r="H26" s="93">
        <v>11.12</v>
      </c>
      <c r="I26" s="93">
        <v>9.19</v>
      </c>
      <c r="J26" s="93">
        <v>8.94</v>
      </c>
      <c r="K26" s="93">
        <v>7.69</v>
      </c>
      <c r="L26" s="93">
        <v>5.89</v>
      </c>
      <c r="M26" s="93">
        <v>3.58</v>
      </c>
      <c r="N26" s="93">
        <v>2.4900000000000002</v>
      </c>
      <c r="O26" s="93">
        <f>SUM(C26:N26)</f>
        <v>79.259999999999991</v>
      </c>
    </row>
    <row r="27" spans="1:346" ht="67" customHeight="1">
      <c r="A27" s="234" t="s">
        <v>162</v>
      </c>
      <c r="B27" s="234"/>
      <c r="C27" s="132"/>
      <c r="D27" s="113"/>
      <c r="E27" s="113"/>
      <c r="F27" s="113"/>
      <c r="G27" s="113"/>
      <c r="H27" s="113"/>
      <c r="I27" s="113"/>
      <c r="J27" s="113"/>
      <c r="K27" s="113"/>
      <c r="L27" s="113"/>
      <c r="M27" s="113"/>
      <c r="N27" s="113"/>
      <c r="O27" s="108"/>
      <c r="P27" s="109"/>
      <c r="Q27" s="109"/>
      <c r="R27" s="109"/>
      <c r="S27" s="109"/>
      <c r="T27" s="109"/>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c r="DP27" s="115"/>
      <c r="DQ27" s="115"/>
      <c r="DR27" s="115"/>
      <c r="DS27" s="115"/>
      <c r="DT27" s="115"/>
      <c r="DU27" s="115"/>
      <c r="DV27" s="115"/>
      <c r="DW27" s="115"/>
      <c r="DX27" s="115"/>
      <c r="DY27" s="115"/>
      <c r="DZ27" s="115"/>
      <c r="EA27" s="115"/>
      <c r="EB27" s="115"/>
      <c r="EC27" s="115"/>
      <c r="ED27" s="115"/>
      <c r="EE27" s="115"/>
      <c r="EF27" s="115"/>
      <c r="EG27" s="115"/>
      <c r="EH27" s="115"/>
      <c r="EI27" s="115"/>
      <c r="EJ27" s="115"/>
      <c r="EK27" s="115"/>
      <c r="EL27" s="115"/>
      <c r="EM27" s="115"/>
      <c r="EN27" s="115"/>
      <c r="EO27" s="115"/>
      <c r="EP27" s="115"/>
      <c r="EQ27" s="115"/>
      <c r="ER27" s="115"/>
      <c r="ES27" s="115"/>
      <c r="ET27" s="115"/>
      <c r="EU27" s="115"/>
      <c r="EV27" s="115"/>
      <c r="EW27" s="115"/>
      <c r="EX27" s="115"/>
      <c r="EY27" s="115"/>
      <c r="EZ27" s="115"/>
      <c r="FA27" s="115"/>
      <c r="FB27" s="115"/>
      <c r="FC27" s="115"/>
      <c r="FD27" s="115"/>
      <c r="FE27" s="115"/>
      <c r="FF27" s="115"/>
      <c r="FG27" s="115"/>
      <c r="FH27" s="115"/>
      <c r="FI27" s="115"/>
      <c r="FJ27" s="115"/>
      <c r="FK27" s="115"/>
      <c r="FL27" s="115"/>
      <c r="FM27" s="115"/>
      <c r="FN27" s="115"/>
      <c r="FO27" s="115"/>
      <c r="FP27" s="115"/>
      <c r="FQ27" s="115"/>
      <c r="FR27" s="115"/>
      <c r="FS27" s="115"/>
      <c r="FT27" s="115"/>
      <c r="FU27" s="115"/>
      <c r="FV27" s="115"/>
      <c r="FW27" s="115"/>
      <c r="FX27" s="115"/>
      <c r="FY27" s="115"/>
      <c r="FZ27" s="115"/>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c r="HV27" s="115"/>
      <c r="HW27" s="115"/>
      <c r="HX27" s="115"/>
      <c r="HY27" s="115"/>
      <c r="HZ27" s="115"/>
      <c r="IA27" s="115"/>
      <c r="IB27" s="115"/>
      <c r="IC27" s="115"/>
      <c r="ID27" s="115"/>
      <c r="IE27" s="115"/>
      <c r="IF27" s="115"/>
      <c r="IG27" s="115"/>
      <c r="IH27" s="115"/>
      <c r="II27" s="115"/>
      <c r="IJ27" s="115"/>
      <c r="IK27" s="115"/>
      <c r="IL27" s="115"/>
      <c r="IM27" s="115"/>
      <c r="IN27" s="115"/>
      <c r="IO27" s="115"/>
      <c r="IP27" s="115"/>
      <c r="IQ27" s="115"/>
      <c r="IR27" s="115"/>
      <c r="IS27" s="115"/>
      <c r="IT27" s="115"/>
      <c r="IU27" s="115"/>
      <c r="IV27" s="115"/>
      <c r="IW27" s="115"/>
      <c r="IX27" s="115"/>
      <c r="IY27" s="115"/>
      <c r="IZ27" s="115"/>
      <c r="JA27" s="115"/>
      <c r="JB27" s="115"/>
      <c r="JC27" s="115"/>
      <c r="JD27" s="115"/>
      <c r="JE27" s="115"/>
      <c r="JF27" s="115"/>
      <c r="JG27" s="115"/>
      <c r="JH27" s="115"/>
      <c r="JI27" s="115"/>
      <c r="JJ27" s="115"/>
      <c r="JK27" s="115"/>
      <c r="JL27" s="115"/>
      <c r="JM27" s="115"/>
      <c r="JN27" s="115"/>
      <c r="JO27" s="115"/>
      <c r="JP27" s="115"/>
      <c r="JQ27" s="115"/>
      <c r="JR27" s="115"/>
      <c r="JS27" s="115"/>
      <c r="JT27" s="115"/>
      <c r="JU27" s="115"/>
      <c r="JV27" s="115"/>
      <c r="JW27" s="115"/>
      <c r="JX27" s="115"/>
      <c r="JY27" s="115"/>
      <c r="JZ27" s="115"/>
      <c r="KA27" s="115"/>
      <c r="KB27" s="115"/>
      <c r="KC27" s="115"/>
      <c r="KD27" s="115"/>
      <c r="KE27" s="115"/>
      <c r="KF27" s="115"/>
      <c r="KG27" s="115"/>
      <c r="KH27" s="115"/>
      <c r="KI27" s="115"/>
      <c r="KJ27" s="115"/>
      <c r="KK27" s="115"/>
      <c r="KL27" s="115"/>
      <c r="KM27" s="115"/>
      <c r="KN27" s="115"/>
      <c r="KO27" s="115"/>
      <c r="KP27" s="115"/>
      <c r="KQ27" s="115"/>
      <c r="KR27" s="115"/>
      <c r="KS27" s="115"/>
      <c r="KT27" s="115"/>
      <c r="KU27" s="115"/>
      <c r="KV27" s="115"/>
      <c r="KW27" s="115"/>
      <c r="KX27" s="115"/>
      <c r="KY27" s="115"/>
      <c r="KZ27" s="115"/>
      <c r="LA27" s="115"/>
      <c r="LB27" s="115"/>
      <c r="LC27" s="115"/>
      <c r="LD27" s="115"/>
      <c r="LE27" s="115"/>
      <c r="LF27" s="115"/>
      <c r="LG27" s="115"/>
      <c r="LH27" s="115"/>
      <c r="LI27" s="115"/>
      <c r="LJ27" s="115"/>
      <c r="LK27" s="115"/>
      <c r="LL27" s="115"/>
      <c r="LM27" s="115"/>
      <c r="LN27" s="115"/>
      <c r="LO27" s="115"/>
      <c r="LP27" s="115"/>
      <c r="LQ27" s="115"/>
      <c r="LR27" s="115"/>
      <c r="LS27" s="115"/>
      <c r="LT27" s="115"/>
      <c r="LU27" s="115"/>
      <c r="LV27" s="115"/>
      <c r="LW27" s="115"/>
      <c r="LX27" s="115"/>
      <c r="LY27" s="115"/>
      <c r="LZ27" s="115"/>
      <c r="MA27" s="115"/>
      <c r="MB27" s="115"/>
      <c r="MC27" s="115"/>
      <c r="MD27" s="115"/>
      <c r="ME27" s="115"/>
      <c r="MF27" s="115"/>
      <c r="MG27" s="115"/>
      <c r="MH27" s="115"/>
    </row>
    <row r="28" spans="1:346" ht="18" customHeight="1">
      <c r="A28" s="217" t="s">
        <v>172</v>
      </c>
      <c r="B28" s="218"/>
      <c r="C28" s="218"/>
      <c r="D28" s="218"/>
      <c r="E28" s="218"/>
      <c r="F28" s="218"/>
      <c r="G28" s="218"/>
      <c r="H28" s="218"/>
      <c r="I28" s="218"/>
      <c r="J28" s="218"/>
      <c r="K28" s="218"/>
      <c r="L28" s="218"/>
      <c r="M28" s="218"/>
      <c r="N28" s="218"/>
      <c r="O28" s="225"/>
      <c r="P28" s="95"/>
      <c r="Q28" s="95"/>
      <c r="R28" s="95"/>
      <c r="S28" s="95"/>
      <c r="T28" s="95"/>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c r="IO28" s="116"/>
      <c r="IP28" s="116"/>
      <c r="IQ28" s="116"/>
      <c r="IR28" s="116"/>
      <c r="IS28" s="116"/>
      <c r="IT28" s="116"/>
      <c r="IU28" s="116"/>
      <c r="IV28" s="116"/>
      <c r="IW28" s="116"/>
      <c r="IX28" s="116"/>
      <c r="IY28" s="116"/>
      <c r="IZ28" s="116"/>
      <c r="JA28" s="116"/>
      <c r="JB28" s="116"/>
      <c r="JC28" s="116"/>
      <c r="JD28" s="116"/>
      <c r="JE28" s="116"/>
      <c r="JF28" s="116"/>
      <c r="JG28" s="116"/>
      <c r="JH28" s="116"/>
      <c r="JI28" s="116"/>
      <c r="JJ28" s="116"/>
      <c r="JK28" s="116"/>
      <c r="JL28" s="116"/>
      <c r="JM28" s="116"/>
      <c r="JN28" s="116"/>
      <c r="JO28" s="116"/>
      <c r="JP28" s="116"/>
      <c r="JQ28" s="116"/>
      <c r="JR28" s="116"/>
      <c r="JS28" s="116"/>
      <c r="JT28" s="116"/>
      <c r="JU28" s="116"/>
      <c r="JV28" s="116"/>
      <c r="JW28" s="116"/>
      <c r="JX28" s="116"/>
      <c r="JY28" s="116"/>
      <c r="JZ28" s="116"/>
      <c r="KA28" s="116"/>
      <c r="KB28" s="116"/>
      <c r="KC28" s="116"/>
      <c r="KD28" s="116"/>
      <c r="KE28" s="116"/>
      <c r="KF28" s="116"/>
      <c r="KG28" s="116"/>
      <c r="KH28" s="116"/>
      <c r="KI28" s="116"/>
      <c r="KJ28" s="116"/>
      <c r="KK28" s="116"/>
      <c r="KL28" s="116"/>
      <c r="KM28" s="116"/>
      <c r="KN28" s="116"/>
      <c r="KO28" s="116"/>
      <c r="KP28" s="116"/>
      <c r="KQ28" s="116"/>
      <c r="KR28" s="116"/>
      <c r="KS28" s="116"/>
      <c r="KT28" s="116"/>
      <c r="KU28" s="116"/>
      <c r="KV28" s="116"/>
      <c r="KW28" s="116"/>
      <c r="KX28" s="116"/>
      <c r="KY28" s="116"/>
      <c r="KZ28" s="116"/>
      <c r="LA28" s="116"/>
      <c r="LB28" s="116"/>
      <c r="LC28" s="116"/>
      <c r="LD28" s="116"/>
      <c r="LE28" s="116"/>
      <c r="LF28" s="116"/>
      <c r="LG28" s="116"/>
      <c r="LH28" s="116"/>
      <c r="LI28" s="116"/>
      <c r="LJ28" s="116"/>
      <c r="LK28" s="116"/>
      <c r="LL28" s="116"/>
      <c r="LM28" s="116"/>
      <c r="LN28" s="116"/>
      <c r="LO28" s="116"/>
      <c r="LP28" s="116"/>
      <c r="LQ28" s="116"/>
      <c r="LR28" s="116"/>
      <c r="LS28" s="116"/>
      <c r="LT28" s="116"/>
      <c r="LU28" s="116"/>
      <c r="LV28" s="116"/>
      <c r="LW28" s="116"/>
      <c r="LX28" s="116"/>
      <c r="LY28" s="116"/>
      <c r="LZ28" s="116"/>
      <c r="MA28" s="116"/>
      <c r="MB28" s="116"/>
      <c r="MC28" s="116"/>
      <c r="MD28" s="116"/>
      <c r="ME28" s="116"/>
      <c r="MF28" s="116"/>
      <c r="MG28" s="116"/>
      <c r="MH28" s="116"/>
    </row>
    <row r="29" spans="1:346" ht="18" customHeight="1">
      <c r="A29" s="244" t="s">
        <v>161</v>
      </c>
      <c r="B29" s="218"/>
      <c r="C29" s="218"/>
      <c r="D29" s="218"/>
      <c r="E29" s="218"/>
      <c r="F29" s="218"/>
      <c r="G29" s="218"/>
      <c r="H29" s="218"/>
      <c r="I29" s="218"/>
      <c r="J29" s="218"/>
      <c r="K29" s="218"/>
      <c r="L29" s="218"/>
      <c r="M29" s="136"/>
      <c r="N29" s="136"/>
      <c r="O29" s="136"/>
      <c r="P29" s="95"/>
      <c r="Q29" s="95"/>
      <c r="R29" s="95"/>
      <c r="S29" s="95"/>
      <c r="T29" s="95"/>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c r="IO29" s="116"/>
      <c r="IP29" s="116"/>
      <c r="IQ29" s="116"/>
      <c r="IR29" s="116"/>
      <c r="IS29" s="116"/>
      <c r="IT29" s="116"/>
      <c r="IU29" s="116"/>
      <c r="IV29" s="116"/>
      <c r="IW29" s="116"/>
      <c r="IX29" s="116"/>
      <c r="IY29" s="116"/>
      <c r="IZ29" s="116"/>
      <c r="JA29" s="116"/>
      <c r="JB29" s="116"/>
      <c r="JC29" s="116"/>
      <c r="JD29" s="116"/>
      <c r="JE29" s="116"/>
      <c r="JF29" s="116"/>
      <c r="JG29" s="116"/>
      <c r="JH29" s="116"/>
      <c r="JI29" s="116"/>
      <c r="JJ29" s="116"/>
      <c r="JK29" s="116"/>
      <c r="JL29" s="116"/>
      <c r="JM29" s="116"/>
      <c r="JN29" s="116"/>
      <c r="JO29" s="116"/>
      <c r="JP29" s="116"/>
      <c r="JQ29" s="116"/>
      <c r="JR29" s="116"/>
      <c r="JS29" s="116"/>
      <c r="JT29" s="116"/>
      <c r="JU29" s="116"/>
      <c r="JV29" s="116"/>
      <c r="JW29" s="116"/>
      <c r="JX29" s="116"/>
      <c r="JY29" s="116"/>
      <c r="JZ29" s="116"/>
      <c r="KA29" s="116"/>
      <c r="KB29" s="116"/>
      <c r="KC29" s="116"/>
      <c r="KD29" s="116"/>
      <c r="KE29" s="116"/>
      <c r="KF29" s="116"/>
      <c r="KG29" s="116"/>
      <c r="KH29" s="116"/>
      <c r="KI29" s="116"/>
      <c r="KJ29" s="116"/>
      <c r="KK29" s="116"/>
      <c r="KL29" s="116"/>
      <c r="KM29" s="116"/>
      <c r="KN29" s="116"/>
      <c r="KO29" s="116"/>
      <c r="KP29" s="116"/>
      <c r="KQ29" s="116"/>
      <c r="KR29" s="116"/>
      <c r="KS29" s="116"/>
      <c r="KT29" s="116"/>
      <c r="KU29" s="116"/>
      <c r="KV29" s="116"/>
      <c r="KW29" s="116"/>
      <c r="KX29" s="116"/>
      <c r="KY29" s="116"/>
      <c r="KZ29" s="116"/>
      <c r="LA29" s="116"/>
      <c r="LB29" s="116"/>
      <c r="LC29" s="116"/>
      <c r="LD29" s="116"/>
      <c r="LE29" s="116"/>
      <c r="LF29" s="116"/>
      <c r="LG29" s="116"/>
      <c r="LH29" s="116"/>
      <c r="LI29" s="116"/>
      <c r="LJ29" s="116"/>
      <c r="LK29" s="116"/>
      <c r="LL29" s="116"/>
      <c r="LM29" s="116"/>
      <c r="LN29" s="116"/>
      <c r="LO29" s="116"/>
      <c r="LP29" s="116"/>
      <c r="LQ29" s="116"/>
      <c r="LR29" s="116"/>
      <c r="LS29" s="116"/>
      <c r="LT29" s="116"/>
      <c r="LU29" s="116"/>
      <c r="LV29" s="116"/>
      <c r="LW29" s="116"/>
      <c r="LX29" s="116"/>
      <c r="LY29" s="116"/>
      <c r="LZ29" s="116"/>
      <c r="MA29" s="116"/>
      <c r="MB29" s="116"/>
      <c r="MC29" s="116"/>
      <c r="MD29" s="116"/>
      <c r="ME29" s="116"/>
      <c r="MF29" s="116"/>
      <c r="MG29" s="116"/>
      <c r="MH29" s="116"/>
    </row>
    <row r="30" spans="1:346" ht="21" customHeight="1">
      <c r="A30" s="242" t="s">
        <v>186</v>
      </c>
      <c r="B30" s="243"/>
      <c r="C30" s="136"/>
      <c r="D30" s="136"/>
      <c r="E30" s="136"/>
      <c r="F30" s="136"/>
      <c r="G30" s="136"/>
      <c r="H30" s="136"/>
      <c r="I30" s="136"/>
      <c r="J30" s="136"/>
      <c r="K30" s="136"/>
      <c r="L30" s="136"/>
      <c r="M30" s="136"/>
      <c r="N30" s="136"/>
      <c r="O30" s="136"/>
      <c r="P30" s="95"/>
      <c r="Q30" s="95"/>
      <c r="R30" s="95"/>
      <c r="S30" s="95"/>
      <c r="T30" s="95"/>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c r="IT30" s="116"/>
      <c r="IU30" s="116"/>
      <c r="IV30" s="116"/>
      <c r="IW30" s="116"/>
      <c r="IX30" s="116"/>
      <c r="IY30" s="116"/>
      <c r="IZ30" s="116"/>
      <c r="JA30" s="116"/>
      <c r="JB30" s="116"/>
      <c r="JC30" s="116"/>
      <c r="JD30" s="116"/>
      <c r="JE30" s="116"/>
      <c r="JF30" s="116"/>
      <c r="JG30" s="116"/>
      <c r="JH30" s="116"/>
      <c r="JI30" s="116"/>
      <c r="JJ30" s="116"/>
      <c r="JK30" s="116"/>
      <c r="JL30" s="116"/>
      <c r="JM30" s="116"/>
      <c r="JN30" s="116"/>
      <c r="JO30" s="116"/>
      <c r="JP30" s="116"/>
      <c r="JQ30" s="116"/>
      <c r="JR30" s="116"/>
      <c r="JS30" s="116"/>
      <c r="JT30" s="116"/>
      <c r="JU30" s="116"/>
      <c r="JV30" s="116"/>
      <c r="JW30" s="116"/>
      <c r="JX30" s="116"/>
      <c r="JY30" s="116"/>
      <c r="JZ30" s="116"/>
      <c r="KA30" s="116"/>
      <c r="KB30" s="116"/>
      <c r="KC30" s="116"/>
      <c r="KD30" s="116"/>
      <c r="KE30" s="116"/>
      <c r="KF30" s="116"/>
      <c r="KG30" s="116"/>
      <c r="KH30" s="116"/>
      <c r="KI30" s="116"/>
      <c r="KJ30" s="116"/>
      <c r="KK30" s="116"/>
      <c r="KL30" s="116"/>
      <c r="KM30" s="116"/>
      <c r="KN30" s="116"/>
      <c r="KO30" s="116"/>
      <c r="KP30" s="116"/>
      <c r="KQ30" s="116"/>
      <c r="KR30" s="116"/>
      <c r="KS30" s="116"/>
      <c r="KT30" s="116"/>
      <c r="KU30" s="116"/>
      <c r="KV30" s="116"/>
      <c r="KW30" s="116"/>
      <c r="KX30" s="116"/>
      <c r="KY30" s="116"/>
      <c r="KZ30" s="116"/>
      <c r="LA30" s="116"/>
      <c r="LB30" s="116"/>
      <c r="LC30" s="116"/>
      <c r="LD30" s="116"/>
      <c r="LE30" s="116"/>
      <c r="LF30" s="116"/>
      <c r="LG30" s="116"/>
      <c r="LH30" s="116"/>
      <c r="LI30" s="116"/>
      <c r="LJ30" s="116"/>
      <c r="LK30" s="116"/>
      <c r="LL30" s="116"/>
      <c r="LM30" s="116"/>
      <c r="LN30" s="116"/>
      <c r="LO30" s="116"/>
      <c r="LP30" s="116"/>
      <c r="LQ30" s="116"/>
      <c r="LR30" s="116"/>
      <c r="LS30" s="116"/>
      <c r="LT30" s="116"/>
      <c r="LU30" s="116"/>
      <c r="LV30" s="116"/>
      <c r="LW30" s="116"/>
      <c r="LX30" s="116"/>
      <c r="LY30" s="116"/>
      <c r="LZ30" s="116"/>
      <c r="MA30" s="116"/>
      <c r="MB30" s="116"/>
      <c r="MC30" s="116"/>
      <c r="MD30" s="116"/>
      <c r="ME30" s="116"/>
      <c r="MF30" s="116"/>
      <c r="MG30" s="116"/>
      <c r="MH30" s="116"/>
    </row>
    <row r="31" spans="1:346" s="130" customFormat="1" ht="26" customHeight="1">
      <c r="A31" s="240" t="s">
        <v>157</v>
      </c>
      <c r="B31" s="241"/>
      <c r="C31" s="126" t="s">
        <v>7</v>
      </c>
      <c r="D31" s="126" t="s">
        <v>8</v>
      </c>
      <c r="E31" s="126" t="s">
        <v>9</v>
      </c>
      <c r="F31" s="126" t="s">
        <v>10</v>
      </c>
      <c r="G31" s="126" t="s">
        <v>11</v>
      </c>
      <c r="H31" s="126" t="s">
        <v>12</v>
      </c>
      <c r="I31" s="126" t="s">
        <v>13</v>
      </c>
      <c r="J31" s="126" t="s">
        <v>14</v>
      </c>
      <c r="K31" s="126" t="s">
        <v>15</v>
      </c>
      <c r="L31" s="126" t="s">
        <v>16</v>
      </c>
      <c r="M31" s="126" t="s">
        <v>17</v>
      </c>
      <c r="N31" s="126" t="s">
        <v>18</v>
      </c>
      <c r="O31" s="127" t="s">
        <v>47</v>
      </c>
      <c r="P31" s="127"/>
      <c r="Q31" s="127"/>
      <c r="R31" s="127"/>
      <c r="S31" s="127"/>
      <c r="T31" s="12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c r="CR31" s="157"/>
      <c r="CS31" s="157"/>
      <c r="CT31" s="157"/>
      <c r="CU31" s="157"/>
      <c r="CV31" s="157"/>
      <c r="CW31" s="157"/>
      <c r="CX31" s="157"/>
      <c r="CY31" s="157"/>
      <c r="CZ31" s="157"/>
      <c r="DA31" s="157"/>
      <c r="DB31" s="157"/>
      <c r="DC31" s="157"/>
      <c r="DD31" s="157"/>
      <c r="DE31" s="157"/>
      <c r="DF31" s="157"/>
      <c r="DG31" s="157"/>
      <c r="DH31" s="157"/>
      <c r="DI31" s="157"/>
      <c r="DJ31" s="157"/>
      <c r="DK31" s="157"/>
      <c r="DL31" s="157"/>
      <c r="DM31" s="157"/>
      <c r="DN31" s="157"/>
      <c r="DO31" s="157"/>
      <c r="DP31" s="157"/>
      <c r="DQ31" s="157"/>
      <c r="DR31" s="157"/>
      <c r="DS31" s="157"/>
      <c r="DT31" s="157"/>
      <c r="DU31" s="157"/>
      <c r="DV31" s="157"/>
      <c r="DW31" s="157"/>
      <c r="DX31" s="157"/>
      <c r="DY31" s="157"/>
      <c r="DZ31" s="157"/>
      <c r="EA31" s="157"/>
      <c r="EB31" s="157"/>
      <c r="EC31" s="157"/>
      <c r="ED31" s="157"/>
      <c r="EE31" s="157"/>
      <c r="EF31" s="157"/>
      <c r="EG31" s="157"/>
      <c r="EH31" s="157"/>
      <c r="EI31" s="157"/>
      <c r="EJ31" s="157"/>
      <c r="EK31" s="157"/>
      <c r="EL31" s="157"/>
      <c r="EM31" s="157"/>
      <c r="EN31" s="157"/>
      <c r="EO31" s="157"/>
      <c r="EP31" s="157"/>
      <c r="EQ31" s="157"/>
      <c r="ER31" s="157"/>
      <c r="ES31" s="157"/>
      <c r="ET31" s="157"/>
      <c r="EU31" s="157"/>
      <c r="EV31" s="157"/>
      <c r="EW31" s="157"/>
      <c r="EX31" s="157"/>
      <c r="EY31" s="157"/>
      <c r="EZ31" s="157"/>
      <c r="FA31" s="157"/>
      <c r="FB31" s="157"/>
      <c r="FC31" s="157"/>
      <c r="FD31" s="157"/>
      <c r="FE31" s="157"/>
      <c r="FF31" s="157"/>
      <c r="FG31" s="157"/>
      <c r="FH31" s="157"/>
      <c r="FI31" s="157"/>
      <c r="FJ31" s="157"/>
      <c r="FK31" s="157"/>
      <c r="FL31" s="157"/>
      <c r="FM31" s="157"/>
      <c r="FN31" s="157"/>
      <c r="FO31" s="157"/>
      <c r="FP31" s="157"/>
      <c r="FQ31" s="157"/>
      <c r="FR31" s="157"/>
      <c r="FS31" s="157"/>
      <c r="FT31" s="157"/>
      <c r="FU31" s="157"/>
      <c r="FV31" s="157"/>
      <c r="FW31" s="157"/>
      <c r="FX31" s="157"/>
      <c r="FY31" s="157"/>
      <c r="FZ31" s="157"/>
      <c r="GA31" s="157"/>
      <c r="GB31" s="157"/>
      <c r="GC31" s="157"/>
      <c r="GD31" s="157"/>
      <c r="GE31" s="157"/>
      <c r="GF31" s="157"/>
      <c r="GG31" s="157"/>
      <c r="GH31" s="157"/>
      <c r="GI31" s="157"/>
      <c r="GJ31" s="157"/>
      <c r="GK31" s="157"/>
      <c r="GL31" s="157"/>
      <c r="GM31" s="157"/>
      <c r="GN31" s="157"/>
      <c r="GO31" s="157"/>
      <c r="GP31" s="157"/>
      <c r="GQ31" s="157"/>
      <c r="GR31" s="157"/>
      <c r="GS31" s="157"/>
      <c r="GT31" s="157"/>
      <c r="GU31" s="157"/>
      <c r="GV31" s="157"/>
      <c r="GW31" s="157"/>
      <c r="GX31" s="157"/>
      <c r="GY31" s="157"/>
      <c r="GZ31" s="157"/>
      <c r="HA31" s="157"/>
      <c r="HB31" s="157"/>
      <c r="HC31" s="157"/>
      <c r="HD31" s="157"/>
      <c r="HE31" s="157"/>
      <c r="HF31" s="157"/>
      <c r="HG31" s="157"/>
      <c r="HH31" s="157"/>
      <c r="HI31" s="157"/>
      <c r="HJ31" s="157"/>
      <c r="HK31" s="157"/>
      <c r="HL31" s="157"/>
      <c r="HM31" s="157"/>
      <c r="HN31" s="157"/>
      <c r="HO31" s="157"/>
      <c r="HP31" s="157"/>
      <c r="HQ31" s="157"/>
      <c r="HR31" s="157"/>
      <c r="HS31" s="157"/>
      <c r="HT31" s="157"/>
      <c r="HU31" s="157"/>
      <c r="HV31" s="157"/>
      <c r="HW31" s="157"/>
      <c r="HX31" s="157"/>
      <c r="HY31" s="157"/>
      <c r="HZ31" s="157"/>
      <c r="IA31" s="157"/>
      <c r="IB31" s="157"/>
      <c r="IC31" s="157"/>
      <c r="ID31" s="157"/>
      <c r="IE31" s="157"/>
      <c r="IF31" s="157"/>
      <c r="IG31" s="157"/>
      <c r="IH31" s="157"/>
      <c r="II31" s="157"/>
      <c r="IJ31" s="157"/>
      <c r="IK31" s="157"/>
      <c r="IL31" s="157"/>
      <c r="IM31" s="157"/>
      <c r="IN31" s="157"/>
      <c r="IO31" s="157"/>
      <c r="IP31" s="157"/>
      <c r="IQ31" s="157"/>
      <c r="IR31" s="157"/>
      <c r="IS31" s="157"/>
      <c r="IT31" s="157"/>
      <c r="IU31" s="157"/>
      <c r="IV31" s="157"/>
      <c r="IW31" s="157"/>
      <c r="IX31" s="157"/>
      <c r="IY31" s="157"/>
      <c r="IZ31" s="157"/>
      <c r="JA31" s="157"/>
      <c r="JB31" s="157"/>
      <c r="JC31" s="157"/>
      <c r="JD31" s="157"/>
      <c r="JE31" s="157"/>
      <c r="JF31" s="157"/>
      <c r="JG31" s="157"/>
      <c r="JH31" s="157"/>
      <c r="JI31" s="157"/>
      <c r="JJ31" s="157"/>
      <c r="JK31" s="157"/>
      <c r="JL31" s="157"/>
      <c r="JM31" s="157"/>
      <c r="JN31" s="157"/>
      <c r="JO31" s="157"/>
      <c r="JP31" s="157"/>
      <c r="JQ31" s="157"/>
      <c r="JR31" s="157"/>
      <c r="JS31" s="157"/>
      <c r="JT31" s="157"/>
      <c r="JU31" s="157"/>
      <c r="JV31" s="157"/>
      <c r="JW31" s="157"/>
      <c r="JX31" s="157"/>
      <c r="JY31" s="157"/>
      <c r="JZ31" s="157"/>
      <c r="KA31" s="157"/>
      <c r="KB31" s="157"/>
      <c r="KC31" s="157"/>
      <c r="KD31" s="157"/>
      <c r="KE31" s="157"/>
      <c r="KF31" s="157"/>
      <c r="KG31" s="157"/>
      <c r="KH31" s="157"/>
      <c r="KI31" s="157"/>
      <c r="KJ31" s="157"/>
      <c r="KK31" s="157"/>
      <c r="KL31" s="157"/>
      <c r="KM31" s="157"/>
      <c r="KN31" s="157"/>
      <c r="KO31" s="157"/>
      <c r="KP31" s="157"/>
      <c r="KQ31" s="157"/>
      <c r="KR31" s="157"/>
      <c r="KS31" s="157"/>
      <c r="KT31" s="157"/>
      <c r="KU31" s="157"/>
      <c r="KV31" s="157"/>
      <c r="KW31" s="157"/>
      <c r="KX31" s="157"/>
      <c r="KY31" s="157"/>
      <c r="KZ31" s="157"/>
      <c r="LA31" s="157"/>
      <c r="LB31" s="157"/>
      <c r="LC31" s="157"/>
      <c r="LD31" s="157"/>
      <c r="LE31" s="157"/>
      <c r="LF31" s="157"/>
      <c r="LG31" s="157"/>
      <c r="LH31" s="157"/>
      <c r="LI31" s="157"/>
      <c r="LJ31" s="157"/>
      <c r="LK31" s="157"/>
      <c r="LL31" s="157"/>
      <c r="LM31" s="157"/>
      <c r="LN31" s="157"/>
      <c r="LO31" s="157"/>
      <c r="LP31" s="157"/>
      <c r="LQ31" s="157"/>
      <c r="LR31" s="157"/>
      <c r="LS31" s="157"/>
      <c r="LT31" s="157"/>
      <c r="LU31" s="157"/>
      <c r="LV31" s="157"/>
      <c r="LW31" s="157"/>
      <c r="LX31" s="157"/>
      <c r="LY31" s="157"/>
      <c r="LZ31" s="157"/>
      <c r="MA31" s="157"/>
      <c r="MB31" s="157"/>
      <c r="MC31" s="157"/>
      <c r="MD31" s="157"/>
      <c r="ME31" s="157"/>
      <c r="MF31" s="157"/>
      <c r="MG31" s="157"/>
      <c r="MH31" s="157"/>
    </row>
    <row r="32" spans="1:346" ht="32" customHeight="1">
      <c r="A32" s="231" t="s">
        <v>112</v>
      </c>
      <c r="B32" s="231"/>
      <c r="C32" s="158">
        <v>2.02</v>
      </c>
      <c r="D32" s="158">
        <v>2.0699999999999998</v>
      </c>
      <c r="E32" s="158">
        <v>2.2200000000000002</v>
      </c>
      <c r="F32" s="158">
        <v>1.3</v>
      </c>
      <c r="G32" s="158">
        <v>0.68</v>
      </c>
      <c r="H32" s="158">
        <v>0.49</v>
      </c>
      <c r="I32" s="158">
        <v>2.4900000000000002</v>
      </c>
      <c r="J32" s="158">
        <v>2.88</v>
      </c>
      <c r="K32" s="158">
        <v>1.94</v>
      </c>
      <c r="L32" s="158">
        <v>1.6</v>
      </c>
      <c r="M32" s="158">
        <v>1.73</v>
      </c>
      <c r="N32" s="158">
        <v>1.94</v>
      </c>
      <c r="O32" s="93">
        <f>SUM(C32:N32)</f>
        <v>21.360000000000007</v>
      </c>
      <c r="P32" s="109"/>
      <c r="Q32" s="109"/>
      <c r="R32" s="109"/>
      <c r="S32" s="109"/>
      <c r="T32" s="109"/>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5"/>
      <c r="CP32" s="115"/>
      <c r="CQ32" s="115"/>
      <c r="CR32" s="115"/>
      <c r="CS32" s="115"/>
      <c r="CT32" s="115"/>
      <c r="CU32" s="115"/>
      <c r="CV32" s="115"/>
      <c r="CW32" s="115"/>
      <c r="CX32" s="115"/>
      <c r="CY32" s="115"/>
      <c r="CZ32" s="115"/>
      <c r="DA32" s="115"/>
      <c r="DB32" s="115"/>
      <c r="DC32" s="115"/>
      <c r="DD32" s="115"/>
      <c r="DE32" s="115"/>
      <c r="DF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5"/>
      <c r="EC32" s="115"/>
      <c r="ED32" s="115"/>
      <c r="EE32" s="115"/>
      <c r="EF32" s="115"/>
      <c r="EG32" s="115"/>
      <c r="EH32" s="115"/>
      <c r="EI32" s="115"/>
      <c r="EJ32" s="115"/>
      <c r="EK32" s="115"/>
      <c r="EL32" s="115"/>
      <c r="EM32" s="115"/>
      <c r="EN32" s="115"/>
      <c r="EO32" s="115"/>
      <c r="EP32" s="115"/>
      <c r="EQ32" s="115"/>
      <c r="ER32" s="115"/>
      <c r="ES32" s="115"/>
      <c r="ET32" s="115"/>
      <c r="EU32" s="115"/>
      <c r="EV32" s="115"/>
      <c r="EW32" s="115"/>
      <c r="EX32" s="115"/>
      <c r="EY32" s="115"/>
      <c r="EZ32" s="115"/>
      <c r="FA32" s="115"/>
      <c r="FB32" s="115"/>
      <c r="FC32" s="115"/>
      <c r="FD32" s="115"/>
      <c r="FE32" s="115"/>
      <c r="FF32" s="115"/>
      <c r="FG32" s="115"/>
      <c r="FH32" s="115"/>
      <c r="FI32" s="115"/>
      <c r="FJ32" s="115"/>
      <c r="FK32" s="115"/>
      <c r="FL32" s="115"/>
      <c r="FM32" s="115"/>
      <c r="FN32" s="115"/>
      <c r="FO32" s="115"/>
      <c r="FP32" s="115"/>
      <c r="FQ32" s="115"/>
      <c r="FR32" s="115"/>
      <c r="FS32" s="115"/>
      <c r="FT32" s="115"/>
      <c r="FU32" s="115"/>
      <c r="FV32" s="115"/>
      <c r="FW32" s="115"/>
      <c r="FX32" s="115"/>
      <c r="FY32" s="115"/>
      <c r="FZ32" s="115"/>
      <c r="GA32" s="115"/>
      <c r="GB32" s="115"/>
      <c r="GC32" s="115"/>
      <c r="GD32" s="115"/>
      <c r="GE32" s="115"/>
      <c r="GF32" s="115"/>
      <c r="GG32" s="115"/>
      <c r="GH32" s="115"/>
      <c r="GI32" s="115"/>
      <c r="GJ32" s="115"/>
      <c r="GK32" s="115"/>
      <c r="GL32" s="115"/>
      <c r="GM32" s="115"/>
      <c r="GN32" s="115"/>
      <c r="GO32" s="115"/>
      <c r="GP32" s="115"/>
      <c r="GQ32" s="115"/>
      <c r="GR32" s="115"/>
      <c r="GS32" s="115"/>
      <c r="GT32" s="115"/>
      <c r="GU32" s="115"/>
      <c r="GV32" s="115"/>
      <c r="GW32" s="115"/>
      <c r="GX32" s="115"/>
      <c r="GY32" s="115"/>
      <c r="GZ32" s="115"/>
      <c r="HA32" s="115"/>
      <c r="HB32" s="115"/>
      <c r="HC32" s="115"/>
      <c r="HD32" s="115"/>
      <c r="HE32" s="115"/>
      <c r="HF32" s="115"/>
      <c r="HG32" s="115"/>
      <c r="HH32" s="115"/>
      <c r="HI32" s="115"/>
      <c r="HJ32" s="115"/>
      <c r="HK32" s="115"/>
      <c r="HL32" s="115"/>
      <c r="HM32" s="115"/>
      <c r="HN32" s="115"/>
      <c r="HO32" s="115"/>
      <c r="HP32" s="115"/>
      <c r="HQ32" s="115"/>
      <c r="HR32" s="115"/>
      <c r="HS32" s="115"/>
      <c r="HT32" s="115"/>
      <c r="HU32" s="115"/>
      <c r="HV32" s="115"/>
      <c r="HW32" s="115"/>
      <c r="HX32" s="115"/>
      <c r="HY32" s="115"/>
      <c r="HZ32" s="115"/>
      <c r="IA32" s="115"/>
      <c r="IB32" s="115"/>
      <c r="IC32" s="115"/>
      <c r="ID32" s="115"/>
      <c r="IE32" s="115"/>
      <c r="IF32" s="115"/>
      <c r="IG32" s="115"/>
      <c r="IH32" s="115"/>
      <c r="II32" s="115"/>
      <c r="IJ32" s="115"/>
      <c r="IK32" s="115"/>
      <c r="IL32" s="115"/>
      <c r="IM32" s="115"/>
      <c r="IN32" s="115"/>
      <c r="IO32" s="115"/>
      <c r="IP32" s="115"/>
      <c r="IQ32" s="115"/>
      <c r="IR32" s="115"/>
      <c r="IS32" s="115"/>
      <c r="IT32" s="115"/>
      <c r="IU32" s="115"/>
      <c r="IV32" s="115"/>
      <c r="IW32" s="115"/>
      <c r="IX32" s="115"/>
      <c r="IY32" s="115"/>
      <c r="IZ32" s="115"/>
      <c r="JA32" s="115"/>
      <c r="JB32" s="115"/>
      <c r="JC32" s="115"/>
      <c r="JD32" s="115"/>
      <c r="JE32" s="115"/>
      <c r="JF32" s="115"/>
      <c r="JG32" s="115"/>
      <c r="JH32" s="115"/>
      <c r="JI32" s="115"/>
      <c r="JJ32" s="115"/>
      <c r="JK32" s="115"/>
      <c r="JL32" s="115"/>
      <c r="JM32" s="115"/>
      <c r="JN32" s="115"/>
      <c r="JO32" s="115"/>
      <c r="JP32" s="115"/>
      <c r="JQ32" s="115"/>
      <c r="JR32" s="115"/>
      <c r="JS32" s="115"/>
      <c r="JT32" s="115"/>
      <c r="JU32" s="115"/>
      <c r="JV32" s="115"/>
      <c r="JW32" s="115"/>
      <c r="JX32" s="115"/>
      <c r="JY32" s="115"/>
      <c r="JZ32" s="115"/>
      <c r="KA32" s="115"/>
      <c r="KB32" s="115"/>
      <c r="KC32" s="115"/>
      <c r="KD32" s="115"/>
      <c r="KE32" s="115"/>
      <c r="KF32" s="115"/>
      <c r="KG32" s="115"/>
      <c r="KH32" s="115"/>
      <c r="KI32" s="115"/>
      <c r="KJ32" s="115"/>
      <c r="KK32" s="115"/>
      <c r="KL32" s="115"/>
      <c r="KM32" s="115"/>
      <c r="KN32" s="115"/>
      <c r="KO32" s="115"/>
      <c r="KP32" s="115"/>
      <c r="KQ32" s="115"/>
      <c r="KR32" s="115"/>
      <c r="KS32" s="115"/>
      <c r="KT32" s="115"/>
      <c r="KU32" s="115"/>
      <c r="KV32" s="115"/>
      <c r="KW32" s="115"/>
      <c r="KX32" s="115"/>
      <c r="KY32" s="115"/>
      <c r="KZ32" s="115"/>
      <c r="LA32" s="115"/>
      <c r="LB32" s="115"/>
      <c r="LC32" s="115"/>
      <c r="LD32" s="115"/>
      <c r="LE32" s="115"/>
      <c r="LF32" s="115"/>
      <c r="LG32" s="115"/>
      <c r="LH32" s="115"/>
      <c r="LI32" s="115"/>
      <c r="LJ32" s="115"/>
      <c r="LK32" s="115"/>
      <c r="LL32" s="115"/>
      <c r="LM32" s="115"/>
      <c r="LN32" s="115"/>
      <c r="LO32" s="115"/>
      <c r="LP32" s="115"/>
      <c r="LQ32" s="115"/>
      <c r="LR32" s="115"/>
      <c r="LS32" s="115"/>
      <c r="LT32" s="115"/>
      <c r="LU32" s="115"/>
      <c r="LV32" s="115"/>
      <c r="LW32" s="115"/>
      <c r="LX32" s="115"/>
      <c r="LY32" s="115"/>
      <c r="LZ32" s="115"/>
      <c r="MA32" s="115"/>
      <c r="MB32" s="115"/>
      <c r="MC32" s="115"/>
      <c r="MD32" s="115"/>
      <c r="ME32" s="115"/>
      <c r="MF32" s="115"/>
      <c r="MG32" s="115"/>
      <c r="MH32" s="115"/>
    </row>
    <row r="33" spans="1:346" ht="52" customHeight="1">
      <c r="A33" s="231" t="s">
        <v>111</v>
      </c>
      <c r="B33" s="231"/>
      <c r="C33" s="109">
        <v>1.61</v>
      </c>
      <c r="D33" s="109">
        <v>1.74</v>
      </c>
      <c r="E33" s="109">
        <v>2.85</v>
      </c>
      <c r="F33" s="109">
        <v>4.24</v>
      </c>
      <c r="G33" s="109">
        <v>5.79</v>
      </c>
      <c r="H33" s="109">
        <v>7.09</v>
      </c>
      <c r="I33" s="109">
        <v>6.46</v>
      </c>
      <c r="J33" s="109">
        <v>5.63</v>
      </c>
      <c r="K33" s="109">
        <v>4.6399999999999997</v>
      </c>
      <c r="L33" s="109">
        <v>3.21</v>
      </c>
      <c r="M33" s="109">
        <v>2.13</v>
      </c>
      <c r="N33" s="109">
        <v>1.74</v>
      </c>
      <c r="O33" s="93">
        <f>SUM(C33:N33)</f>
        <v>47.13000000000001</v>
      </c>
      <c r="P33" s="109"/>
      <c r="Q33" s="109"/>
      <c r="R33" s="109"/>
      <c r="S33" s="109"/>
      <c r="T33" s="109"/>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5"/>
      <c r="CL33" s="115"/>
      <c r="CM33" s="115"/>
      <c r="CN33" s="115"/>
      <c r="CO33" s="115"/>
      <c r="CP33" s="115"/>
      <c r="CQ33" s="115"/>
      <c r="CR33" s="115"/>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15"/>
      <c r="EH33" s="115"/>
      <c r="EI33" s="115"/>
      <c r="EJ33" s="115"/>
      <c r="EK33" s="115"/>
      <c r="EL33" s="115"/>
      <c r="EM33" s="115"/>
      <c r="EN33" s="115"/>
      <c r="EO33" s="115"/>
      <c r="EP33" s="115"/>
      <c r="EQ33" s="115"/>
      <c r="ER33" s="115"/>
      <c r="ES33" s="115"/>
      <c r="ET33" s="115"/>
      <c r="EU33" s="115"/>
      <c r="EV33" s="115"/>
      <c r="EW33" s="115"/>
      <c r="EX33" s="115"/>
      <c r="EY33" s="115"/>
      <c r="EZ33" s="115"/>
      <c r="FA33" s="115"/>
      <c r="FB33" s="115"/>
      <c r="FC33" s="115"/>
      <c r="FD33" s="115"/>
      <c r="FE33" s="115"/>
      <c r="FF33" s="115"/>
      <c r="FG33" s="115"/>
      <c r="FH33" s="115"/>
      <c r="FI33" s="115"/>
      <c r="FJ33" s="115"/>
      <c r="FK33" s="115"/>
      <c r="FL33" s="115"/>
      <c r="FM33" s="115"/>
      <c r="FN33" s="115"/>
      <c r="FO33" s="115"/>
      <c r="FP33" s="115"/>
      <c r="FQ33" s="115"/>
      <c r="FR33" s="115"/>
      <c r="FS33" s="115"/>
      <c r="FT33" s="115"/>
      <c r="FU33" s="115"/>
      <c r="FV33" s="115"/>
      <c r="FW33" s="115"/>
      <c r="FX33" s="115"/>
      <c r="FY33" s="115"/>
      <c r="FZ33" s="115"/>
      <c r="GA33" s="115"/>
      <c r="GB33" s="115"/>
      <c r="GC33" s="115"/>
      <c r="GD33" s="115"/>
      <c r="GE33" s="115"/>
      <c r="GF33" s="115"/>
      <c r="GG33" s="115"/>
      <c r="GH33" s="115"/>
      <c r="GI33" s="115"/>
      <c r="GJ33" s="115"/>
      <c r="GK33" s="115"/>
      <c r="GL33" s="115"/>
      <c r="GM33" s="115"/>
      <c r="GN33" s="115"/>
      <c r="GO33" s="115"/>
      <c r="GP33" s="115"/>
      <c r="GQ33" s="115"/>
      <c r="GR33" s="115"/>
      <c r="GS33" s="115"/>
      <c r="GT33" s="115"/>
      <c r="GU33" s="115"/>
      <c r="GV33" s="115"/>
      <c r="GW33" s="115"/>
      <c r="GX33" s="115"/>
      <c r="GY33" s="115"/>
      <c r="GZ33" s="115"/>
      <c r="HA33" s="115"/>
      <c r="HB33" s="115"/>
      <c r="HC33" s="115"/>
      <c r="HD33" s="115"/>
      <c r="HE33" s="115"/>
      <c r="HF33" s="115"/>
      <c r="HG33" s="115"/>
      <c r="HH33" s="115"/>
      <c r="HI33" s="115"/>
      <c r="HJ33" s="115"/>
      <c r="HK33" s="115"/>
      <c r="HL33" s="115"/>
      <c r="HM33" s="115"/>
      <c r="HN33" s="115"/>
      <c r="HO33" s="115"/>
      <c r="HP33" s="115"/>
      <c r="HQ33" s="115"/>
      <c r="HR33" s="115"/>
      <c r="HS33" s="115"/>
      <c r="HT33" s="115"/>
      <c r="HU33" s="115"/>
      <c r="HV33" s="115"/>
      <c r="HW33" s="115"/>
      <c r="HX33" s="115"/>
      <c r="HY33" s="115"/>
      <c r="HZ33" s="115"/>
      <c r="IA33" s="115"/>
      <c r="IB33" s="115"/>
      <c r="IC33" s="115"/>
      <c r="ID33" s="115"/>
      <c r="IE33" s="115"/>
      <c r="IF33" s="115"/>
      <c r="IG33" s="115"/>
      <c r="IH33" s="115"/>
      <c r="II33" s="115"/>
      <c r="IJ33" s="115"/>
      <c r="IK33" s="115"/>
      <c r="IL33" s="115"/>
      <c r="IM33" s="115"/>
      <c r="IN33" s="115"/>
      <c r="IO33" s="115"/>
      <c r="IP33" s="115"/>
      <c r="IQ33" s="115"/>
      <c r="IR33" s="115"/>
      <c r="IS33" s="115"/>
      <c r="IT33" s="115"/>
      <c r="IU33" s="115"/>
      <c r="IV33" s="115"/>
      <c r="IW33" s="115"/>
      <c r="IX33" s="115"/>
      <c r="IY33" s="115"/>
      <c r="IZ33" s="115"/>
      <c r="JA33" s="115"/>
      <c r="JB33" s="115"/>
      <c r="JC33" s="115"/>
      <c r="JD33" s="115"/>
      <c r="JE33" s="115"/>
      <c r="JF33" s="115"/>
      <c r="JG33" s="115"/>
      <c r="JH33" s="115"/>
      <c r="JI33" s="115"/>
      <c r="JJ33" s="115"/>
      <c r="JK33" s="115"/>
      <c r="JL33" s="115"/>
      <c r="JM33" s="115"/>
      <c r="JN33" s="115"/>
      <c r="JO33" s="115"/>
      <c r="JP33" s="115"/>
      <c r="JQ33" s="115"/>
      <c r="JR33" s="115"/>
      <c r="JS33" s="115"/>
      <c r="JT33" s="115"/>
      <c r="JU33" s="115"/>
      <c r="JV33" s="115"/>
      <c r="JW33" s="115"/>
      <c r="JX33" s="115"/>
      <c r="JY33" s="115"/>
      <c r="JZ33" s="115"/>
      <c r="KA33" s="115"/>
      <c r="KB33" s="115"/>
      <c r="KC33" s="115"/>
      <c r="KD33" s="115"/>
      <c r="KE33" s="115"/>
      <c r="KF33" s="115"/>
      <c r="KG33" s="115"/>
      <c r="KH33" s="115"/>
      <c r="KI33" s="115"/>
      <c r="KJ33" s="115"/>
      <c r="KK33" s="115"/>
      <c r="KL33" s="115"/>
      <c r="KM33" s="115"/>
      <c r="KN33" s="115"/>
      <c r="KO33" s="115"/>
      <c r="KP33" s="115"/>
      <c r="KQ33" s="115"/>
      <c r="KR33" s="115"/>
      <c r="KS33" s="115"/>
      <c r="KT33" s="115"/>
      <c r="KU33" s="115"/>
      <c r="KV33" s="115"/>
      <c r="KW33" s="115"/>
      <c r="KX33" s="115"/>
      <c r="KY33" s="115"/>
      <c r="KZ33" s="115"/>
      <c r="LA33" s="115"/>
      <c r="LB33" s="115"/>
      <c r="LC33" s="115"/>
      <c r="LD33" s="115"/>
      <c r="LE33" s="115"/>
      <c r="LF33" s="115"/>
      <c r="LG33" s="115"/>
      <c r="LH33" s="115"/>
      <c r="LI33" s="115"/>
      <c r="LJ33" s="115"/>
      <c r="LK33" s="115"/>
      <c r="LL33" s="115"/>
      <c r="LM33" s="115"/>
      <c r="LN33" s="115"/>
      <c r="LO33" s="115"/>
      <c r="LP33" s="115"/>
      <c r="LQ33" s="115"/>
      <c r="LR33" s="115"/>
      <c r="LS33" s="115"/>
      <c r="LT33" s="115"/>
      <c r="LU33" s="115"/>
      <c r="LV33" s="115"/>
      <c r="LW33" s="115"/>
      <c r="LX33" s="115"/>
      <c r="LY33" s="115"/>
      <c r="LZ33" s="115"/>
      <c r="MA33" s="115"/>
      <c r="MB33" s="115"/>
      <c r="MC33" s="115"/>
      <c r="MD33" s="115"/>
      <c r="ME33" s="115"/>
      <c r="MF33" s="115"/>
      <c r="MG33" s="115"/>
      <c r="MH33" s="115"/>
    </row>
    <row r="34" spans="1:346" ht="69" customHeight="1">
      <c r="A34" s="234" t="s">
        <v>162</v>
      </c>
      <c r="B34" s="234"/>
      <c r="C34" s="94"/>
      <c r="D34" s="109"/>
      <c r="E34" s="109"/>
      <c r="F34" s="109"/>
      <c r="G34" s="109"/>
      <c r="H34" s="109"/>
      <c r="I34" s="109"/>
      <c r="J34" s="109"/>
      <c r="K34" s="109"/>
      <c r="L34" s="109"/>
      <c r="M34" s="109"/>
      <c r="N34" s="109"/>
      <c r="O34" s="109"/>
      <c r="P34" s="109"/>
      <c r="Q34" s="109"/>
      <c r="R34" s="109"/>
      <c r="S34" s="109"/>
      <c r="T34" s="109"/>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c r="CH34" s="115"/>
      <c r="CI34" s="115"/>
      <c r="CJ34" s="115"/>
      <c r="CK34" s="115"/>
      <c r="CL34" s="115"/>
      <c r="CM34" s="115"/>
      <c r="CN34" s="115"/>
      <c r="CO34" s="115"/>
      <c r="CP34" s="115"/>
      <c r="CQ34" s="115"/>
      <c r="CR34" s="115"/>
      <c r="CS34" s="115"/>
      <c r="CT34" s="115"/>
      <c r="CU34" s="115"/>
      <c r="CV34" s="115"/>
      <c r="CW34" s="115"/>
      <c r="CX34" s="115"/>
      <c r="CY34" s="115"/>
      <c r="CZ34" s="115"/>
      <c r="DA34" s="115"/>
      <c r="DB34" s="115"/>
      <c r="DC34" s="115"/>
      <c r="DD34" s="115"/>
      <c r="DE34" s="115"/>
      <c r="DF34" s="115"/>
      <c r="DG34" s="115"/>
      <c r="DH34" s="115"/>
      <c r="DI34" s="115"/>
      <c r="DJ34" s="115"/>
      <c r="DK34" s="115"/>
      <c r="DL34" s="115"/>
      <c r="DM34" s="115"/>
      <c r="DN34" s="115"/>
      <c r="DO34" s="115"/>
      <c r="DP34" s="115"/>
      <c r="DQ34" s="115"/>
      <c r="DR34" s="115"/>
      <c r="DS34" s="115"/>
      <c r="DT34" s="115"/>
      <c r="DU34" s="115"/>
      <c r="DV34" s="115"/>
      <c r="DW34" s="115"/>
      <c r="DX34" s="115"/>
      <c r="DY34" s="115"/>
      <c r="DZ34" s="115"/>
      <c r="EA34" s="115"/>
      <c r="EB34" s="115"/>
      <c r="EC34" s="115"/>
      <c r="ED34" s="115"/>
      <c r="EE34" s="115"/>
      <c r="EF34" s="115"/>
      <c r="EG34" s="115"/>
      <c r="EH34" s="115"/>
      <c r="EI34" s="115"/>
      <c r="EJ34" s="115"/>
      <c r="EK34" s="115"/>
      <c r="EL34" s="115"/>
      <c r="EM34" s="115"/>
      <c r="EN34" s="115"/>
      <c r="EO34" s="115"/>
      <c r="EP34" s="115"/>
      <c r="EQ34" s="115"/>
      <c r="ER34" s="115"/>
      <c r="ES34" s="115"/>
      <c r="ET34" s="115"/>
      <c r="EU34" s="115"/>
      <c r="EV34" s="115"/>
      <c r="EW34" s="115"/>
      <c r="EX34" s="115"/>
      <c r="EY34" s="115"/>
      <c r="EZ34" s="115"/>
      <c r="FA34" s="115"/>
      <c r="FB34" s="115"/>
      <c r="FC34" s="115"/>
      <c r="FD34" s="115"/>
      <c r="FE34" s="115"/>
      <c r="FF34" s="115"/>
      <c r="FG34" s="115"/>
      <c r="FH34" s="115"/>
      <c r="FI34" s="115"/>
      <c r="FJ34" s="115"/>
      <c r="FK34" s="115"/>
      <c r="FL34" s="115"/>
      <c r="FM34" s="115"/>
      <c r="FN34" s="115"/>
      <c r="FO34" s="115"/>
      <c r="FP34" s="115"/>
      <c r="FQ34" s="115"/>
      <c r="FR34" s="115"/>
      <c r="FS34" s="115"/>
      <c r="FT34" s="115"/>
      <c r="FU34" s="115"/>
      <c r="FV34" s="115"/>
      <c r="FW34" s="115"/>
      <c r="FX34" s="115"/>
      <c r="FY34" s="115"/>
      <c r="FZ34" s="115"/>
      <c r="GA34" s="115"/>
      <c r="GB34" s="115"/>
      <c r="GC34" s="115"/>
      <c r="GD34" s="115"/>
      <c r="GE34" s="115"/>
      <c r="GF34" s="115"/>
      <c r="GG34" s="115"/>
      <c r="GH34" s="115"/>
      <c r="GI34" s="115"/>
      <c r="GJ34" s="115"/>
      <c r="GK34" s="115"/>
      <c r="GL34" s="115"/>
      <c r="GM34" s="115"/>
      <c r="GN34" s="115"/>
      <c r="GO34" s="115"/>
      <c r="GP34" s="115"/>
      <c r="GQ34" s="115"/>
      <c r="GR34" s="115"/>
      <c r="GS34" s="115"/>
      <c r="GT34" s="115"/>
      <c r="GU34" s="115"/>
      <c r="GV34" s="115"/>
      <c r="GW34" s="115"/>
      <c r="GX34" s="115"/>
      <c r="GY34" s="115"/>
      <c r="GZ34" s="115"/>
      <c r="HA34" s="115"/>
      <c r="HB34" s="115"/>
      <c r="HC34" s="115"/>
      <c r="HD34" s="115"/>
      <c r="HE34" s="115"/>
      <c r="HF34" s="115"/>
      <c r="HG34" s="115"/>
      <c r="HH34" s="115"/>
      <c r="HI34" s="115"/>
      <c r="HJ34" s="115"/>
      <c r="HK34" s="115"/>
      <c r="HL34" s="115"/>
      <c r="HM34" s="115"/>
      <c r="HN34" s="115"/>
      <c r="HO34" s="115"/>
      <c r="HP34" s="115"/>
      <c r="HQ34" s="115"/>
      <c r="HR34" s="115"/>
      <c r="HS34" s="115"/>
      <c r="HT34" s="115"/>
      <c r="HU34" s="115"/>
      <c r="HV34" s="115"/>
      <c r="HW34" s="115"/>
      <c r="HX34" s="115"/>
      <c r="HY34" s="115"/>
      <c r="HZ34" s="115"/>
      <c r="IA34" s="115"/>
      <c r="IB34" s="115"/>
      <c r="IC34" s="115"/>
      <c r="ID34" s="115"/>
      <c r="IE34" s="115"/>
      <c r="IF34" s="115"/>
      <c r="IG34" s="115"/>
      <c r="IH34" s="115"/>
      <c r="II34" s="115"/>
      <c r="IJ34" s="115"/>
      <c r="IK34" s="115"/>
      <c r="IL34" s="115"/>
      <c r="IM34" s="115"/>
      <c r="IN34" s="115"/>
      <c r="IO34" s="115"/>
      <c r="IP34" s="115"/>
      <c r="IQ34" s="115"/>
      <c r="IR34" s="115"/>
      <c r="IS34" s="115"/>
      <c r="IT34" s="115"/>
      <c r="IU34" s="115"/>
      <c r="IV34" s="115"/>
      <c r="IW34" s="115"/>
      <c r="IX34" s="115"/>
      <c r="IY34" s="115"/>
      <c r="IZ34" s="115"/>
      <c r="JA34" s="115"/>
      <c r="JB34" s="115"/>
      <c r="JC34" s="115"/>
      <c r="JD34" s="115"/>
      <c r="JE34" s="115"/>
      <c r="JF34" s="115"/>
      <c r="JG34" s="115"/>
      <c r="JH34" s="115"/>
      <c r="JI34" s="115"/>
      <c r="JJ34" s="115"/>
      <c r="JK34" s="115"/>
      <c r="JL34" s="115"/>
      <c r="JM34" s="115"/>
      <c r="JN34" s="115"/>
      <c r="JO34" s="115"/>
      <c r="JP34" s="115"/>
      <c r="JQ34" s="115"/>
      <c r="JR34" s="115"/>
      <c r="JS34" s="115"/>
      <c r="JT34" s="115"/>
      <c r="JU34" s="115"/>
      <c r="JV34" s="115"/>
      <c r="JW34" s="115"/>
      <c r="JX34" s="115"/>
      <c r="JY34" s="115"/>
      <c r="JZ34" s="115"/>
      <c r="KA34" s="115"/>
      <c r="KB34" s="115"/>
      <c r="KC34" s="115"/>
      <c r="KD34" s="115"/>
      <c r="KE34" s="115"/>
      <c r="KF34" s="115"/>
      <c r="KG34" s="115"/>
      <c r="KH34" s="115"/>
      <c r="KI34" s="115"/>
      <c r="KJ34" s="115"/>
      <c r="KK34" s="115"/>
      <c r="KL34" s="115"/>
      <c r="KM34" s="115"/>
      <c r="KN34" s="115"/>
      <c r="KO34" s="115"/>
      <c r="KP34" s="115"/>
      <c r="KQ34" s="115"/>
      <c r="KR34" s="115"/>
      <c r="KS34" s="115"/>
      <c r="KT34" s="115"/>
      <c r="KU34" s="115"/>
      <c r="KV34" s="115"/>
      <c r="KW34" s="115"/>
      <c r="KX34" s="115"/>
      <c r="KY34" s="115"/>
      <c r="KZ34" s="115"/>
      <c r="LA34" s="115"/>
      <c r="LB34" s="115"/>
      <c r="LC34" s="115"/>
      <c r="LD34" s="115"/>
      <c r="LE34" s="115"/>
      <c r="LF34" s="115"/>
      <c r="LG34" s="115"/>
      <c r="LH34" s="115"/>
      <c r="LI34" s="115"/>
      <c r="LJ34" s="115"/>
      <c r="LK34" s="115"/>
      <c r="LL34" s="115"/>
      <c r="LM34" s="115"/>
      <c r="LN34" s="115"/>
      <c r="LO34" s="115"/>
      <c r="LP34" s="115"/>
      <c r="LQ34" s="115"/>
      <c r="LR34" s="115"/>
      <c r="LS34" s="115"/>
      <c r="LT34" s="115"/>
      <c r="LU34" s="115"/>
      <c r="LV34" s="115"/>
      <c r="LW34" s="115"/>
      <c r="LX34" s="115"/>
      <c r="LY34" s="115"/>
      <c r="LZ34" s="115"/>
      <c r="MA34" s="115"/>
      <c r="MB34" s="115"/>
      <c r="MC34" s="115"/>
      <c r="MD34" s="115"/>
      <c r="ME34" s="115"/>
      <c r="MF34" s="115"/>
      <c r="MG34" s="115"/>
      <c r="MH34" s="115"/>
    </row>
    <row r="35" spans="1:346" ht="18" customHeight="1">
      <c r="A35" s="217" t="s">
        <v>171</v>
      </c>
      <c r="B35" s="218"/>
      <c r="C35" s="218"/>
      <c r="D35" s="218"/>
      <c r="E35" s="218"/>
      <c r="F35" s="218"/>
      <c r="G35" s="218"/>
      <c r="H35" s="218"/>
      <c r="I35" s="218"/>
      <c r="J35" s="218"/>
      <c r="K35" s="218"/>
      <c r="L35" s="218"/>
      <c r="M35" s="218"/>
      <c r="N35" s="218"/>
      <c r="O35" s="219"/>
      <c r="P35" s="150"/>
      <c r="Q35" s="96"/>
      <c r="R35" s="96"/>
      <c r="S35" s="96"/>
      <c r="T35" s="96"/>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c r="DH35" s="119"/>
      <c r="DI35" s="119"/>
      <c r="DJ35" s="119"/>
      <c r="DK35" s="119"/>
      <c r="DL35" s="119"/>
      <c r="DM35" s="119"/>
      <c r="DN35" s="119"/>
      <c r="DO35" s="119"/>
      <c r="DP35" s="119"/>
      <c r="DQ35" s="119"/>
      <c r="DR35" s="119"/>
      <c r="DS35" s="119"/>
      <c r="DT35" s="119"/>
      <c r="DU35" s="119"/>
      <c r="DV35" s="119"/>
      <c r="DW35" s="119"/>
      <c r="DX35" s="119"/>
      <c r="DY35" s="119"/>
      <c r="DZ35" s="119"/>
      <c r="EA35" s="119"/>
      <c r="EB35" s="119"/>
      <c r="EC35" s="119"/>
      <c r="ED35" s="119"/>
      <c r="EE35" s="119"/>
      <c r="EF35" s="119"/>
      <c r="EG35" s="119"/>
      <c r="EH35" s="119"/>
      <c r="EI35" s="119"/>
      <c r="EJ35" s="119"/>
      <c r="EK35" s="119"/>
      <c r="EL35" s="119"/>
      <c r="EM35" s="119"/>
      <c r="EN35" s="119"/>
      <c r="EO35" s="119"/>
      <c r="EP35" s="119"/>
      <c r="EQ35" s="119"/>
      <c r="ER35" s="119"/>
      <c r="ES35" s="119"/>
      <c r="ET35" s="119"/>
      <c r="EU35" s="119"/>
      <c r="EV35" s="119"/>
      <c r="EW35" s="119"/>
      <c r="EX35" s="119"/>
      <c r="EY35" s="119"/>
      <c r="EZ35" s="119"/>
      <c r="FA35" s="119"/>
      <c r="FB35" s="119"/>
      <c r="FC35" s="119"/>
      <c r="FD35" s="119"/>
      <c r="FE35" s="119"/>
      <c r="FF35" s="119"/>
      <c r="FG35" s="119"/>
      <c r="FH35" s="119"/>
      <c r="FI35" s="119"/>
      <c r="FJ35" s="119"/>
      <c r="FK35" s="119"/>
      <c r="FL35" s="119"/>
      <c r="FM35" s="119"/>
      <c r="FN35" s="119"/>
      <c r="FO35" s="119"/>
      <c r="FP35" s="119"/>
      <c r="FQ35" s="119"/>
      <c r="FR35" s="119"/>
      <c r="FS35" s="119"/>
      <c r="FT35" s="119"/>
      <c r="FU35" s="119"/>
      <c r="FV35" s="119"/>
      <c r="FW35" s="119"/>
      <c r="FX35" s="119"/>
      <c r="FY35" s="119"/>
      <c r="FZ35" s="119"/>
      <c r="GA35" s="119"/>
      <c r="GB35" s="119"/>
      <c r="GC35" s="119"/>
      <c r="GD35" s="119"/>
      <c r="GE35" s="119"/>
      <c r="GF35" s="119"/>
      <c r="GG35" s="119"/>
      <c r="GH35" s="119"/>
      <c r="GI35" s="119"/>
      <c r="GJ35" s="119"/>
      <c r="GK35" s="119"/>
      <c r="GL35" s="119"/>
      <c r="GM35" s="119"/>
      <c r="GN35" s="119"/>
      <c r="GO35" s="119"/>
      <c r="GP35" s="119"/>
      <c r="GQ35" s="119"/>
      <c r="GR35" s="119"/>
      <c r="GS35" s="119"/>
      <c r="GT35" s="119"/>
      <c r="GU35" s="119"/>
      <c r="GV35" s="119"/>
      <c r="GW35" s="119"/>
      <c r="GX35" s="119"/>
      <c r="GY35" s="119"/>
      <c r="GZ35" s="119"/>
      <c r="HA35" s="119"/>
      <c r="HB35" s="119"/>
      <c r="HC35" s="119"/>
      <c r="HD35" s="119"/>
      <c r="HE35" s="119"/>
      <c r="HF35" s="119"/>
      <c r="HG35" s="119"/>
      <c r="HH35" s="119"/>
      <c r="HI35" s="119"/>
      <c r="HJ35" s="119"/>
      <c r="HK35" s="119"/>
      <c r="HL35" s="119"/>
      <c r="HM35" s="119"/>
      <c r="HN35" s="119"/>
      <c r="HO35" s="119"/>
      <c r="HP35" s="119"/>
      <c r="HQ35" s="119"/>
      <c r="HR35" s="119"/>
      <c r="HS35" s="119"/>
      <c r="HT35" s="119"/>
      <c r="HU35" s="119"/>
      <c r="HV35" s="119"/>
      <c r="HW35" s="119"/>
      <c r="HX35" s="119"/>
      <c r="HY35" s="119"/>
      <c r="HZ35" s="119"/>
      <c r="IA35" s="119"/>
      <c r="IB35" s="119"/>
      <c r="IC35" s="119"/>
      <c r="ID35" s="119"/>
      <c r="IE35" s="119"/>
      <c r="IF35" s="119"/>
      <c r="IG35" s="119"/>
      <c r="IH35" s="119"/>
      <c r="II35" s="119"/>
      <c r="IJ35" s="119"/>
      <c r="IK35" s="119"/>
      <c r="IL35" s="119"/>
      <c r="IM35" s="119"/>
      <c r="IN35" s="119"/>
      <c r="IO35" s="119"/>
      <c r="IP35" s="119"/>
      <c r="IQ35" s="119"/>
      <c r="IR35" s="119"/>
      <c r="IS35" s="119"/>
      <c r="IT35" s="119"/>
      <c r="IU35" s="119"/>
      <c r="IV35" s="119"/>
      <c r="IW35" s="119"/>
      <c r="IX35" s="119"/>
      <c r="IY35" s="119"/>
      <c r="IZ35" s="119"/>
      <c r="JA35" s="119"/>
      <c r="JB35" s="119"/>
      <c r="JC35" s="119"/>
      <c r="JD35" s="119"/>
      <c r="JE35" s="119"/>
      <c r="JF35" s="119"/>
      <c r="JG35" s="119"/>
      <c r="JH35" s="119"/>
      <c r="JI35" s="119"/>
      <c r="JJ35" s="119"/>
      <c r="JK35" s="119"/>
      <c r="JL35" s="119"/>
      <c r="JM35" s="119"/>
      <c r="JN35" s="119"/>
      <c r="JO35" s="119"/>
      <c r="JP35" s="119"/>
      <c r="JQ35" s="119"/>
      <c r="JR35" s="119"/>
      <c r="JS35" s="119"/>
      <c r="JT35" s="119"/>
      <c r="JU35" s="119"/>
      <c r="JV35" s="119"/>
      <c r="JW35" s="119"/>
      <c r="JX35" s="119"/>
      <c r="JY35" s="119"/>
      <c r="JZ35" s="119"/>
      <c r="KA35" s="119"/>
      <c r="KB35" s="119"/>
      <c r="KC35" s="119"/>
      <c r="KD35" s="119"/>
      <c r="KE35" s="119"/>
      <c r="KF35" s="119"/>
      <c r="KG35" s="119"/>
      <c r="KH35" s="119"/>
      <c r="KI35" s="119"/>
      <c r="KJ35" s="119"/>
      <c r="KK35" s="119"/>
      <c r="KL35" s="119"/>
      <c r="KM35" s="119"/>
      <c r="KN35" s="119"/>
      <c r="KO35" s="119"/>
      <c r="KP35" s="119"/>
      <c r="KQ35" s="119"/>
      <c r="KR35" s="119"/>
      <c r="KS35" s="119"/>
      <c r="KT35" s="119"/>
      <c r="KU35" s="119"/>
      <c r="KV35" s="119"/>
      <c r="KW35" s="119"/>
      <c r="KX35" s="119"/>
      <c r="KY35" s="119"/>
      <c r="KZ35" s="119"/>
      <c r="LA35" s="119"/>
      <c r="LB35" s="119"/>
      <c r="LC35" s="119"/>
      <c r="LD35" s="119"/>
      <c r="LE35" s="119"/>
      <c r="LF35" s="119"/>
      <c r="LG35" s="119"/>
      <c r="LH35" s="119"/>
      <c r="LI35" s="119"/>
      <c r="LJ35" s="119"/>
      <c r="LK35" s="119"/>
      <c r="LL35" s="119"/>
      <c r="LM35" s="119"/>
      <c r="LN35" s="119"/>
      <c r="LO35" s="119"/>
      <c r="LP35" s="119"/>
      <c r="LQ35" s="119"/>
      <c r="LR35" s="119"/>
      <c r="LS35" s="119"/>
      <c r="LT35" s="119"/>
      <c r="LU35" s="119"/>
      <c r="LV35" s="119"/>
      <c r="LW35" s="119"/>
      <c r="LX35" s="119"/>
      <c r="LY35" s="119"/>
      <c r="LZ35" s="119"/>
      <c r="MA35" s="119"/>
      <c r="MB35" s="119"/>
      <c r="MC35" s="119"/>
      <c r="MD35" s="119"/>
      <c r="ME35" s="119"/>
      <c r="MF35" s="119"/>
      <c r="MG35" s="119"/>
      <c r="MH35" s="119"/>
    </row>
    <row r="36" spans="1:346" ht="18" customHeight="1">
      <c r="A36" s="242" t="s">
        <v>190</v>
      </c>
      <c r="B36" s="218"/>
      <c r="C36" s="218"/>
      <c r="D36" s="218"/>
      <c r="E36" s="218"/>
      <c r="F36" s="218"/>
      <c r="G36" s="218"/>
      <c r="H36" s="218"/>
      <c r="I36" s="218"/>
      <c r="J36" s="218"/>
      <c r="K36" s="218"/>
      <c r="L36" s="218"/>
      <c r="M36" s="136"/>
      <c r="N36" s="136"/>
      <c r="O36" s="136"/>
      <c r="P36" s="95"/>
      <c r="Q36" s="95"/>
      <c r="R36" s="95"/>
      <c r="S36" s="95"/>
      <c r="T36" s="95"/>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c r="IT36" s="116"/>
      <c r="IU36" s="116"/>
      <c r="IV36" s="116"/>
      <c r="IW36" s="116"/>
      <c r="IX36" s="116"/>
      <c r="IY36" s="116"/>
      <c r="IZ36" s="116"/>
      <c r="JA36" s="116"/>
      <c r="JB36" s="116"/>
      <c r="JC36" s="116"/>
      <c r="JD36" s="116"/>
      <c r="JE36" s="116"/>
      <c r="JF36" s="116"/>
      <c r="JG36" s="116"/>
      <c r="JH36" s="116"/>
      <c r="JI36" s="116"/>
      <c r="JJ36" s="116"/>
      <c r="JK36" s="116"/>
      <c r="JL36" s="116"/>
      <c r="JM36" s="116"/>
      <c r="JN36" s="116"/>
      <c r="JO36" s="116"/>
      <c r="JP36" s="116"/>
      <c r="JQ36" s="116"/>
      <c r="JR36" s="116"/>
      <c r="JS36" s="116"/>
      <c r="JT36" s="116"/>
      <c r="JU36" s="116"/>
      <c r="JV36" s="116"/>
      <c r="JW36" s="116"/>
      <c r="JX36" s="116"/>
      <c r="JY36" s="116"/>
      <c r="JZ36" s="116"/>
      <c r="KA36" s="116"/>
      <c r="KB36" s="116"/>
      <c r="KC36" s="116"/>
      <c r="KD36" s="116"/>
      <c r="KE36" s="116"/>
      <c r="KF36" s="116"/>
      <c r="KG36" s="116"/>
      <c r="KH36" s="116"/>
      <c r="KI36" s="116"/>
      <c r="KJ36" s="116"/>
      <c r="KK36" s="116"/>
      <c r="KL36" s="116"/>
      <c r="KM36" s="116"/>
      <c r="KN36" s="116"/>
      <c r="KO36" s="116"/>
      <c r="KP36" s="116"/>
      <c r="KQ36" s="116"/>
      <c r="KR36" s="116"/>
      <c r="KS36" s="116"/>
      <c r="KT36" s="116"/>
      <c r="KU36" s="116"/>
      <c r="KV36" s="116"/>
      <c r="KW36" s="116"/>
      <c r="KX36" s="116"/>
      <c r="KY36" s="116"/>
      <c r="KZ36" s="116"/>
      <c r="LA36" s="116"/>
      <c r="LB36" s="116"/>
      <c r="LC36" s="116"/>
      <c r="LD36" s="116"/>
      <c r="LE36" s="116"/>
      <c r="LF36" s="116"/>
      <c r="LG36" s="116"/>
      <c r="LH36" s="116"/>
      <c r="LI36" s="116"/>
      <c r="LJ36" s="116"/>
      <c r="LK36" s="116"/>
      <c r="LL36" s="116"/>
      <c r="LM36" s="116"/>
      <c r="LN36" s="116"/>
      <c r="LO36" s="116"/>
      <c r="LP36" s="116"/>
      <c r="LQ36" s="116"/>
      <c r="LR36" s="116"/>
      <c r="LS36" s="116"/>
      <c r="LT36" s="116"/>
      <c r="LU36" s="116"/>
      <c r="LV36" s="116"/>
      <c r="LW36" s="116"/>
      <c r="LX36" s="116"/>
      <c r="LY36" s="116"/>
      <c r="LZ36" s="116"/>
      <c r="MA36" s="116"/>
      <c r="MB36" s="116"/>
      <c r="MC36" s="116"/>
      <c r="MD36" s="116"/>
      <c r="ME36" s="116"/>
      <c r="MF36" s="116"/>
      <c r="MG36" s="116"/>
      <c r="MH36" s="116"/>
    </row>
    <row r="37" spans="1:346" ht="18" customHeight="1">
      <c r="A37" s="144"/>
      <c r="B37" s="136"/>
      <c r="C37" s="136"/>
      <c r="D37" s="136"/>
      <c r="E37" s="136"/>
      <c r="F37" s="136"/>
      <c r="G37" s="136"/>
      <c r="H37" s="136"/>
      <c r="I37" s="136"/>
      <c r="J37" s="136"/>
      <c r="K37" s="136"/>
      <c r="L37" s="136"/>
      <c r="M37" s="136"/>
      <c r="N37" s="136"/>
      <c r="O37" s="136"/>
      <c r="P37" s="95"/>
      <c r="Q37" s="95"/>
      <c r="R37" s="95"/>
      <c r="S37" s="95"/>
      <c r="T37" s="95"/>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c r="IG37" s="116"/>
      <c r="IH37" s="116"/>
      <c r="II37" s="116"/>
      <c r="IJ37" s="116"/>
      <c r="IK37" s="116"/>
      <c r="IL37" s="116"/>
      <c r="IM37" s="116"/>
      <c r="IN37" s="116"/>
      <c r="IO37" s="116"/>
      <c r="IP37" s="116"/>
      <c r="IQ37" s="116"/>
      <c r="IR37" s="116"/>
      <c r="IS37" s="116"/>
      <c r="IT37" s="116"/>
      <c r="IU37" s="116"/>
      <c r="IV37" s="116"/>
      <c r="IW37" s="116"/>
      <c r="IX37" s="116"/>
      <c r="IY37" s="116"/>
      <c r="IZ37" s="116"/>
      <c r="JA37" s="116"/>
      <c r="JB37" s="116"/>
      <c r="JC37" s="116"/>
      <c r="JD37" s="116"/>
      <c r="JE37" s="116"/>
      <c r="JF37" s="116"/>
      <c r="JG37" s="116"/>
      <c r="JH37" s="116"/>
      <c r="JI37" s="116"/>
      <c r="JJ37" s="116"/>
      <c r="JK37" s="116"/>
      <c r="JL37" s="116"/>
      <c r="JM37" s="116"/>
      <c r="JN37" s="116"/>
      <c r="JO37" s="116"/>
      <c r="JP37" s="116"/>
      <c r="JQ37" s="116"/>
      <c r="JR37" s="116"/>
      <c r="JS37" s="116"/>
      <c r="JT37" s="116"/>
      <c r="JU37" s="116"/>
      <c r="JV37" s="116"/>
      <c r="JW37" s="116"/>
      <c r="JX37" s="116"/>
      <c r="JY37" s="116"/>
      <c r="JZ37" s="116"/>
      <c r="KA37" s="116"/>
      <c r="KB37" s="116"/>
      <c r="KC37" s="116"/>
      <c r="KD37" s="116"/>
      <c r="KE37" s="116"/>
      <c r="KF37" s="116"/>
      <c r="KG37" s="116"/>
      <c r="KH37" s="116"/>
      <c r="KI37" s="116"/>
      <c r="KJ37" s="116"/>
      <c r="KK37" s="116"/>
      <c r="KL37" s="116"/>
      <c r="KM37" s="116"/>
      <c r="KN37" s="116"/>
      <c r="KO37" s="116"/>
      <c r="KP37" s="116"/>
      <c r="KQ37" s="116"/>
      <c r="KR37" s="116"/>
      <c r="KS37" s="116"/>
      <c r="KT37" s="116"/>
      <c r="KU37" s="116"/>
      <c r="KV37" s="116"/>
      <c r="KW37" s="116"/>
      <c r="KX37" s="116"/>
      <c r="KY37" s="116"/>
      <c r="KZ37" s="116"/>
      <c r="LA37" s="116"/>
      <c r="LB37" s="116"/>
      <c r="LC37" s="116"/>
      <c r="LD37" s="116"/>
      <c r="LE37" s="116"/>
      <c r="LF37" s="116"/>
      <c r="LG37" s="116"/>
      <c r="LH37" s="116"/>
      <c r="LI37" s="116"/>
      <c r="LJ37" s="116"/>
      <c r="LK37" s="116"/>
      <c r="LL37" s="116"/>
      <c r="LM37" s="116"/>
      <c r="LN37" s="116"/>
      <c r="LO37" s="116"/>
      <c r="LP37" s="116"/>
      <c r="LQ37" s="116"/>
      <c r="LR37" s="116"/>
      <c r="LS37" s="116"/>
      <c r="LT37" s="116"/>
      <c r="LU37" s="116"/>
      <c r="LV37" s="116"/>
      <c r="LW37" s="116"/>
      <c r="LX37" s="116"/>
      <c r="LY37" s="116"/>
      <c r="LZ37" s="116"/>
      <c r="MA37" s="116"/>
      <c r="MB37" s="116"/>
      <c r="MC37" s="116"/>
      <c r="MD37" s="116"/>
      <c r="ME37" s="116"/>
      <c r="MF37" s="116"/>
      <c r="MG37" s="116"/>
      <c r="MH37" s="116"/>
    </row>
    <row r="38" spans="1:346" s="130" customFormat="1" ht="25" customHeight="1">
      <c r="A38" s="222" t="s">
        <v>143</v>
      </c>
      <c r="B38" s="223"/>
      <c r="C38" s="121" t="s">
        <v>7</v>
      </c>
      <c r="D38" s="121" t="s">
        <v>8</v>
      </c>
      <c r="E38" s="121" t="s">
        <v>9</v>
      </c>
      <c r="F38" s="121" t="s">
        <v>10</v>
      </c>
      <c r="G38" s="121" t="s">
        <v>11</v>
      </c>
      <c r="H38" s="121" t="s">
        <v>12</v>
      </c>
      <c r="I38" s="121" t="s">
        <v>13</v>
      </c>
      <c r="J38" s="121" t="s">
        <v>14</v>
      </c>
      <c r="K38" s="121" t="s">
        <v>15</v>
      </c>
      <c r="L38" s="121" t="s">
        <v>16</v>
      </c>
      <c r="M38" s="121" t="s">
        <v>17</v>
      </c>
      <c r="N38" s="121" t="s">
        <v>18</v>
      </c>
      <c r="O38" s="125" t="s">
        <v>47</v>
      </c>
      <c r="P38" s="125"/>
      <c r="Q38" s="125"/>
      <c r="R38" s="125"/>
      <c r="S38" s="125"/>
      <c r="T38" s="125"/>
    </row>
    <row r="39" spans="1:346" ht="29" customHeight="1">
      <c r="A39" s="220" t="s">
        <v>128</v>
      </c>
      <c r="B39" s="221"/>
      <c r="C39" s="95">
        <v>0.56999999999999995</v>
      </c>
      <c r="D39" s="95">
        <v>0.46</v>
      </c>
      <c r="E39" s="95">
        <v>0.31</v>
      </c>
      <c r="F39" s="95">
        <v>0.09</v>
      </c>
      <c r="G39" s="95">
        <v>0.04</v>
      </c>
      <c r="H39" s="95">
        <v>0.01</v>
      </c>
      <c r="I39" s="95">
        <v>0.12</v>
      </c>
      <c r="J39" s="95">
        <v>0.26</v>
      </c>
      <c r="K39" s="95">
        <v>0.32</v>
      </c>
      <c r="L39" s="95">
        <v>0.2</v>
      </c>
      <c r="M39" s="95">
        <v>0.28000000000000003</v>
      </c>
      <c r="N39" s="95">
        <v>0.46</v>
      </c>
      <c r="O39" s="93">
        <f>SUM(C39:N39)</f>
        <v>3.12</v>
      </c>
      <c r="P39" s="95"/>
      <c r="Q39" s="95"/>
      <c r="R39" s="95"/>
      <c r="S39" s="95"/>
      <c r="T39" s="95"/>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c r="EO39" s="116"/>
      <c r="EP39" s="116"/>
      <c r="EQ39" s="116"/>
      <c r="ER39" s="116"/>
      <c r="ES39" s="116"/>
      <c r="ET39" s="116"/>
      <c r="EU39" s="116"/>
      <c r="EV39" s="116"/>
      <c r="EW39" s="116"/>
      <c r="EX39" s="116"/>
      <c r="EY39" s="116"/>
      <c r="EZ39" s="116"/>
      <c r="FA39" s="116"/>
      <c r="FB39" s="116"/>
      <c r="FC39" s="116"/>
      <c r="FD39" s="116"/>
      <c r="FE39" s="116"/>
      <c r="FF39" s="116"/>
      <c r="FG39" s="116"/>
      <c r="FH39" s="116"/>
      <c r="FI39" s="116"/>
      <c r="FJ39" s="116"/>
      <c r="FK39" s="116"/>
      <c r="FL39" s="116"/>
      <c r="FM39" s="116"/>
      <c r="FN39" s="116"/>
      <c r="FO39" s="116"/>
      <c r="FP39" s="116"/>
      <c r="FQ39" s="116"/>
      <c r="FR39" s="116"/>
      <c r="FS39" s="116"/>
      <c r="FT39" s="116"/>
      <c r="FU39" s="116"/>
      <c r="FV39" s="116"/>
      <c r="FW39" s="116"/>
      <c r="FX39" s="116"/>
      <c r="FY39" s="116"/>
      <c r="FZ39" s="116"/>
      <c r="GA39" s="116"/>
      <c r="GB39" s="116"/>
      <c r="GC39" s="116"/>
      <c r="GD39" s="116"/>
      <c r="GE39" s="116"/>
      <c r="GF39" s="116"/>
      <c r="GG39" s="116"/>
      <c r="GH39" s="116"/>
      <c r="GI39" s="116"/>
      <c r="GJ39" s="116"/>
      <c r="GK39" s="116"/>
      <c r="GL39" s="116"/>
      <c r="GM39" s="116"/>
      <c r="GN39" s="116"/>
      <c r="GO39" s="116"/>
      <c r="GP39" s="116"/>
      <c r="GQ39" s="116"/>
      <c r="GR39" s="116"/>
      <c r="GS39" s="116"/>
      <c r="GT39" s="116"/>
      <c r="GU39" s="116"/>
      <c r="GV39" s="116"/>
      <c r="GW39" s="116"/>
      <c r="GX39" s="116"/>
      <c r="GY39" s="116"/>
      <c r="GZ39" s="116"/>
      <c r="HA39" s="116"/>
      <c r="HB39" s="116"/>
      <c r="HC39" s="116"/>
      <c r="HD39" s="116"/>
      <c r="HE39" s="116"/>
      <c r="HF39" s="116"/>
      <c r="HG39" s="116"/>
      <c r="HH39" s="116"/>
      <c r="HI39" s="116"/>
      <c r="HJ39" s="116"/>
      <c r="HK39" s="116"/>
      <c r="HL39" s="116"/>
      <c r="HM39" s="116"/>
      <c r="HN39" s="116"/>
      <c r="HO39" s="116"/>
      <c r="HP39" s="116"/>
      <c r="HQ39" s="116"/>
      <c r="HR39" s="116"/>
      <c r="HS39" s="116"/>
      <c r="HT39" s="116"/>
      <c r="HU39" s="116"/>
      <c r="HV39" s="116"/>
      <c r="HW39" s="116"/>
      <c r="HX39" s="116"/>
      <c r="HY39" s="116"/>
      <c r="HZ39" s="116"/>
      <c r="IA39" s="116"/>
      <c r="IB39" s="116"/>
      <c r="IC39" s="116"/>
      <c r="ID39" s="116"/>
      <c r="IE39" s="116"/>
      <c r="IF39" s="116"/>
      <c r="IG39" s="116"/>
      <c r="IH39" s="116"/>
      <c r="II39" s="116"/>
      <c r="IJ39" s="116"/>
      <c r="IK39" s="116"/>
      <c r="IL39" s="116"/>
      <c r="IM39" s="116"/>
      <c r="IN39" s="116"/>
      <c r="IO39" s="116"/>
      <c r="IP39" s="116"/>
      <c r="IQ39" s="116"/>
      <c r="IR39" s="116"/>
      <c r="IS39" s="116"/>
      <c r="IT39" s="116"/>
      <c r="IU39" s="116"/>
      <c r="IV39" s="116"/>
      <c r="IW39" s="116"/>
      <c r="IX39" s="116"/>
      <c r="IY39" s="116"/>
      <c r="IZ39" s="116"/>
      <c r="JA39" s="116"/>
      <c r="JB39" s="116"/>
      <c r="JC39" s="116"/>
      <c r="JD39" s="116"/>
      <c r="JE39" s="116"/>
      <c r="JF39" s="116"/>
      <c r="JG39" s="116"/>
      <c r="JH39" s="116"/>
      <c r="JI39" s="116"/>
      <c r="JJ39" s="116"/>
      <c r="JK39" s="116"/>
      <c r="JL39" s="116"/>
      <c r="JM39" s="116"/>
      <c r="JN39" s="116"/>
      <c r="JO39" s="116"/>
      <c r="JP39" s="116"/>
      <c r="JQ39" s="116"/>
      <c r="JR39" s="116"/>
      <c r="JS39" s="116"/>
      <c r="JT39" s="116"/>
      <c r="JU39" s="116"/>
      <c r="JV39" s="116"/>
      <c r="JW39" s="116"/>
      <c r="JX39" s="116"/>
      <c r="JY39" s="116"/>
      <c r="JZ39" s="116"/>
      <c r="KA39" s="116"/>
      <c r="KB39" s="116"/>
      <c r="KC39" s="116"/>
      <c r="KD39" s="116"/>
      <c r="KE39" s="116"/>
      <c r="KF39" s="116"/>
      <c r="KG39" s="116"/>
      <c r="KH39" s="116"/>
      <c r="KI39" s="116"/>
      <c r="KJ39" s="116"/>
      <c r="KK39" s="116"/>
      <c r="KL39" s="116"/>
      <c r="KM39" s="116"/>
      <c r="KN39" s="116"/>
      <c r="KO39" s="116"/>
      <c r="KP39" s="116"/>
      <c r="KQ39" s="116"/>
      <c r="KR39" s="116"/>
      <c r="KS39" s="116"/>
      <c r="KT39" s="116"/>
      <c r="KU39" s="116"/>
      <c r="KV39" s="116"/>
      <c r="KW39" s="116"/>
      <c r="KX39" s="116"/>
      <c r="KY39" s="116"/>
      <c r="KZ39" s="116"/>
      <c r="LA39" s="116"/>
      <c r="LB39" s="116"/>
      <c r="LC39" s="116"/>
      <c r="LD39" s="116"/>
      <c r="LE39" s="116"/>
      <c r="LF39" s="116"/>
      <c r="LG39" s="116"/>
      <c r="LH39" s="116"/>
      <c r="LI39" s="116"/>
      <c r="LJ39" s="116"/>
      <c r="LK39" s="116"/>
      <c r="LL39" s="116"/>
      <c r="LM39" s="116"/>
      <c r="LN39" s="116"/>
      <c r="LO39" s="116"/>
      <c r="LP39" s="116"/>
      <c r="LQ39" s="116"/>
      <c r="LR39" s="116"/>
      <c r="LS39" s="116"/>
      <c r="LT39" s="116"/>
      <c r="LU39" s="116"/>
      <c r="LV39" s="116"/>
      <c r="LW39" s="116"/>
      <c r="LX39" s="116"/>
      <c r="LY39" s="116"/>
      <c r="LZ39" s="116"/>
      <c r="MA39" s="116"/>
      <c r="MB39" s="116"/>
      <c r="MC39" s="116"/>
      <c r="MD39" s="116"/>
      <c r="ME39" s="116"/>
      <c r="MF39" s="116"/>
      <c r="MG39" s="116"/>
      <c r="MH39" s="116"/>
    </row>
    <row r="40" spans="1:346" ht="31" customHeight="1">
      <c r="A40" s="234" t="s">
        <v>129</v>
      </c>
      <c r="B40" s="234"/>
      <c r="C40" s="96">
        <v>2.93</v>
      </c>
      <c r="D40" s="96">
        <v>3.97</v>
      </c>
      <c r="E40" s="96">
        <v>6.22</v>
      </c>
      <c r="F40" s="96">
        <v>8.27</v>
      </c>
      <c r="G40" s="96">
        <v>10.5</v>
      </c>
      <c r="H40" s="96">
        <v>11.93</v>
      </c>
      <c r="I40" s="96">
        <v>12.33</v>
      </c>
      <c r="J40" s="96">
        <v>10.01</v>
      </c>
      <c r="K40" s="96">
        <v>8.86</v>
      </c>
      <c r="L40" s="96">
        <v>6.35</v>
      </c>
      <c r="M40" s="96">
        <v>3.78</v>
      </c>
      <c r="N40" s="96">
        <v>2.44</v>
      </c>
      <c r="O40" s="93">
        <f>SUM(C40:N40)</f>
        <v>87.589999999999989</v>
      </c>
      <c r="P40" s="96"/>
      <c r="Q40" s="96"/>
      <c r="R40" s="96"/>
      <c r="S40" s="96"/>
      <c r="T40" s="96"/>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c r="DM40" s="119"/>
      <c r="DN40" s="119"/>
      <c r="DO40" s="119"/>
      <c r="DP40" s="119"/>
      <c r="DQ40" s="119"/>
      <c r="DR40" s="119"/>
      <c r="DS40" s="119"/>
      <c r="DT40" s="119"/>
      <c r="DU40" s="119"/>
      <c r="DV40" s="119"/>
      <c r="DW40" s="119"/>
      <c r="DX40" s="119"/>
      <c r="DY40" s="119"/>
      <c r="DZ40" s="119"/>
      <c r="EA40" s="119"/>
      <c r="EB40" s="119"/>
      <c r="EC40" s="119"/>
      <c r="ED40" s="119"/>
      <c r="EE40" s="119"/>
      <c r="EF40" s="119"/>
      <c r="EG40" s="119"/>
      <c r="EH40" s="119"/>
      <c r="EI40" s="119"/>
      <c r="EJ40" s="119"/>
      <c r="EK40" s="119"/>
      <c r="EL40" s="119"/>
      <c r="EM40" s="119"/>
      <c r="EN40" s="119"/>
      <c r="EO40" s="119"/>
      <c r="EP40" s="119"/>
      <c r="EQ40" s="119"/>
      <c r="ER40" s="119"/>
      <c r="ES40" s="119"/>
      <c r="ET40" s="119"/>
      <c r="EU40" s="119"/>
      <c r="EV40" s="119"/>
      <c r="EW40" s="119"/>
      <c r="EX40" s="119"/>
      <c r="EY40" s="119"/>
      <c r="EZ40" s="119"/>
      <c r="FA40" s="119"/>
      <c r="FB40" s="119"/>
      <c r="FC40" s="119"/>
      <c r="FD40" s="119"/>
      <c r="FE40" s="119"/>
      <c r="FF40" s="119"/>
      <c r="FG40" s="119"/>
      <c r="FH40" s="119"/>
      <c r="FI40" s="119"/>
      <c r="FJ40" s="119"/>
      <c r="FK40" s="119"/>
      <c r="FL40" s="119"/>
      <c r="FM40" s="119"/>
      <c r="FN40" s="119"/>
      <c r="FO40" s="119"/>
      <c r="FP40" s="119"/>
      <c r="FQ40" s="119"/>
      <c r="FR40" s="119"/>
      <c r="FS40" s="119"/>
      <c r="FT40" s="119"/>
      <c r="FU40" s="119"/>
      <c r="FV40" s="119"/>
      <c r="FW40" s="119"/>
      <c r="FX40" s="119"/>
      <c r="FY40" s="119"/>
      <c r="FZ40" s="119"/>
      <c r="GA40" s="119"/>
      <c r="GB40" s="119"/>
      <c r="GC40" s="119"/>
      <c r="GD40" s="119"/>
      <c r="GE40" s="119"/>
      <c r="GF40" s="119"/>
      <c r="GG40" s="119"/>
      <c r="GH40" s="119"/>
      <c r="GI40" s="119"/>
      <c r="GJ40" s="119"/>
      <c r="GK40" s="119"/>
      <c r="GL40" s="119"/>
      <c r="GM40" s="119"/>
      <c r="GN40" s="119"/>
      <c r="GO40" s="119"/>
      <c r="GP40" s="119"/>
      <c r="GQ40" s="119"/>
      <c r="GR40" s="119"/>
      <c r="GS40" s="119"/>
      <c r="GT40" s="119"/>
      <c r="GU40" s="119"/>
      <c r="GV40" s="119"/>
      <c r="GW40" s="119"/>
      <c r="GX40" s="119"/>
      <c r="GY40" s="119"/>
      <c r="GZ40" s="119"/>
      <c r="HA40" s="119"/>
      <c r="HB40" s="119"/>
      <c r="HC40" s="119"/>
      <c r="HD40" s="119"/>
      <c r="HE40" s="119"/>
      <c r="HF40" s="119"/>
      <c r="HG40" s="119"/>
      <c r="HH40" s="119"/>
      <c r="HI40" s="119"/>
      <c r="HJ40" s="119"/>
      <c r="HK40" s="119"/>
      <c r="HL40" s="119"/>
      <c r="HM40" s="119"/>
      <c r="HN40" s="119"/>
      <c r="HO40" s="119"/>
      <c r="HP40" s="119"/>
      <c r="HQ40" s="119"/>
      <c r="HR40" s="119"/>
      <c r="HS40" s="119"/>
      <c r="HT40" s="119"/>
      <c r="HU40" s="119"/>
      <c r="HV40" s="119"/>
      <c r="HW40" s="119"/>
      <c r="HX40" s="119"/>
      <c r="HY40" s="119"/>
      <c r="HZ40" s="119"/>
      <c r="IA40" s="119"/>
      <c r="IB40" s="119"/>
      <c r="IC40" s="119"/>
      <c r="ID40" s="119"/>
      <c r="IE40" s="119"/>
      <c r="IF40" s="119"/>
      <c r="IG40" s="119"/>
      <c r="IH40" s="119"/>
      <c r="II40" s="119"/>
      <c r="IJ40" s="119"/>
      <c r="IK40" s="119"/>
      <c r="IL40" s="119"/>
      <c r="IM40" s="119"/>
      <c r="IN40" s="119"/>
      <c r="IO40" s="119"/>
      <c r="IP40" s="119"/>
      <c r="IQ40" s="119"/>
      <c r="IR40" s="119"/>
      <c r="IS40" s="119"/>
      <c r="IT40" s="119"/>
      <c r="IU40" s="119"/>
      <c r="IV40" s="119"/>
      <c r="IW40" s="119"/>
      <c r="IX40" s="119"/>
      <c r="IY40" s="119"/>
      <c r="IZ40" s="119"/>
      <c r="JA40" s="119"/>
      <c r="JB40" s="119"/>
      <c r="JC40" s="119"/>
      <c r="JD40" s="119"/>
      <c r="JE40" s="119"/>
      <c r="JF40" s="119"/>
      <c r="JG40" s="119"/>
      <c r="JH40" s="119"/>
      <c r="JI40" s="119"/>
      <c r="JJ40" s="119"/>
      <c r="JK40" s="119"/>
      <c r="JL40" s="119"/>
      <c r="JM40" s="119"/>
      <c r="JN40" s="119"/>
      <c r="JO40" s="119"/>
      <c r="JP40" s="119"/>
      <c r="JQ40" s="119"/>
      <c r="JR40" s="119"/>
      <c r="JS40" s="119"/>
      <c r="JT40" s="119"/>
      <c r="JU40" s="119"/>
      <c r="JV40" s="119"/>
      <c r="JW40" s="119"/>
      <c r="JX40" s="119"/>
      <c r="JY40" s="119"/>
      <c r="JZ40" s="119"/>
      <c r="KA40" s="119"/>
      <c r="KB40" s="119"/>
      <c r="KC40" s="119"/>
      <c r="KD40" s="119"/>
      <c r="KE40" s="119"/>
      <c r="KF40" s="119"/>
      <c r="KG40" s="119"/>
      <c r="KH40" s="119"/>
      <c r="KI40" s="119"/>
      <c r="KJ40" s="119"/>
      <c r="KK40" s="119"/>
      <c r="KL40" s="119"/>
      <c r="KM40" s="119"/>
      <c r="KN40" s="119"/>
      <c r="KO40" s="119"/>
      <c r="KP40" s="119"/>
      <c r="KQ40" s="119"/>
      <c r="KR40" s="119"/>
      <c r="KS40" s="119"/>
      <c r="KT40" s="119"/>
      <c r="KU40" s="119"/>
      <c r="KV40" s="119"/>
      <c r="KW40" s="119"/>
      <c r="KX40" s="119"/>
      <c r="KY40" s="119"/>
      <c r="KZ40" s="119"/>
      <c r="LA40" s="119"/>
      <c r="LB40" s="119"/>
      <c r="LC40" s="119"/>
      <c r="LD40" s="119"/>
      <c r="LE40" s="119"/>
      <c r="LF40" s="119"/>
      <c r="LG40" s="119"/>
      <c r="LH40" s="119"/>
      <c r="LI40" s="119"/>
      <c r="LJ40" s="119"/>
      <c r="LK40" s="119"/>
      <c r="LL40" s="119"/>
      <c r="LM40" s="119"/>
      <c r="LN40" s="119"/>
      <c r="LO40" s="119"/>
      <c r="LP40" s="119"/>
      <c r="LQ40" s="119"/>
      <c r="LR40" s="119"/>
      <c r="LS40" s="119"/>
      <c r="LT40" s="119"/>
      <c r="LU40" s="119"/>
      <c r="LV40" s="119"/>
      <c r="LW40" s="119"/>
      <c r="LX40" s="119"/>
      <c r="LY40" s="119"/>
      <c r="LZ40" s="119"/>
      <c r="MA40" s="119"/>
      <c r="MB40" s="119"/>
      <c r="MC40" s="119"/>
      <c r="MD40" s="119"/>
      <c r="ME40" s="119"/>
      <c r="MF40" s="119"/>
      <c r="MG40" s="119"/>
      <c r="MH40" s="119"/>
    </row>
    <row r="41" spans="1:346" ht="67" customHeight="1">
      <c r="A41" s="220" t="s">
        <v>162</v>
      </c>
      <c r="B41" s="224"/>
      <c r="C41" s="164"/>
      <c r="D41" s="96"/>
      <c r="E41" s="96"/>
      <c r="F41" s="96"/>
      <c r="G41" s="96"/>
      <c r="H41" s="96"/>
      <c r="I41" s="96"/>
      <c r="J41" s="96"/>
      <c r="K41" s="96"/>
      <c r="L41" s="96"/>
      <c r="M41" s="96"/>
      <c r="N41" s="96"/>
      <c r="O41" s="96"/>
      <c r="P41" s="96"/>
      <c r="Q41" s="96"/>
      <c r="R41" s="96"/>
      <c r="S41" s="96"/>
      <c r="T41" s="96"/>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19"/>
      <c r="DV41" s="119"/>
      <c r="DW41" s="119"/>
      <c r="DX41" s="119"/>
      <c r="DY41" s="119"/>
      <c r="DZ41" s="119"/>
      <c r="EA41" s="119"/>
      <c r="EB41" s="119"/>
      <c r="EC41" s="119"/>
      <c r="ED41" s="119"/>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19"/>
      <c r="IP41" s="119"/>
      <c r="IQ41" s="119"/>
      <c r="IR41" s="119"/>
      <c r="IS41" s="119"/>
      <c r="IT41" s="119"/>
      <c r="IU41" s="119"/>
      <c r="IV41" s="119"/>
      <c r="IW41" s="119"/>
      <c r="IX41" s="119"/>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row>
    <row r="42" spans="1:346" ht="20" customHeight="1">
      <c r="A42" s="217" t="s">
        <v>173</v>
      </c>
      <c r="B42" s="218"/>
      <c r="C42" s="218"/>
      <c r="D42" s="218"/>
      <c r="E42" s="218"/>
      <c r="F42" s="218"/>
      <c r="G42" s="218"/>
      <c r="H42" s="218"/>
      <c r="I42" s="218"/>
      <c r="J42" s="218"/>
      <c r="K42" s="218"/>
      <c r="L42" s="218"/>
      <c r="M42" s="218"/>
      <c r="N42" s="218"/>
      <c r="O42" s="225"/>
      <c r="P42" s="96"/>
      <c r="Q42" s="96"/>
      <c r="R42" s="96"/>
      <c r="S42" s="96"/>
      <c r="T42" s="96"/>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19"/>
      <c r="DV42" s="119"/>
      <c r="DW42" s="119"/>
      <c r="DX42" s="119"/>
      <c r="DY42" s="119"/>
      <c r="DZ42" s="119"/>
      <c r="EA42" s="119"/>
      <c r="EB42" s="119"/>
      <c r="EC42" s="119"/>
      <c r="ED42" s="119"/>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19"/>
      <c r="IP42" s="119"/>
      <c r="IQ42" s="119"/>
      <c r="IR42" s="119"/>
      <c r="IS42" s="119"/>
      <c r="IT42" s="119"/>
      <c r="IU42" s="119"/>
      <c r="IV42" s="119"/>
      <c r="IW42" s="119"/>
      <c r="IX42" s="119"/>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row>
    <row r="43" spans="1:346" ht="21" customHeight="1">
      <c r="A43" s="242" t="s">
        <v>189</v>
      </c>
      <c r="B43" s="243"/>
      <c r="C43" s="243"/>
      <c r="D43" s="243"/>
      <c r="E43" s="243"/>
      <c r="F43" s="243"/>
      <c r="G43" s="243"/>
      <c r="H43" s="243"/>
      <c r="I43" s="243"/>
      <c r="J43" s="243"/>
      <c r="K43" s="243"/>
      <c r="L43" s="243"/>
    </row>
    <row r="44" spans="1:346">
      <c r="A44" s="145"/>
      <c r="B44" s="139"/>
    </row>
    <row r="45" spans="1:346" s="130" customFormat="1" ht="22" customHeight="1">
      <c r="A45" s="222" t="s">
        <v>144</v>
      </c>
      <c r="B45" s="223"/>
      <c r="C45" s="121" t="s">
        <v>7</v>
      </c>
      <c r="D45" s="121" t="s">
        <v>8</v>
      </c>
      <c r="E45" s="121" t="s">
        <v>9</v>
      </c>
      <c r="F45" s="121" t="s">
        <v>10</v>
      </c>
      <c r="G45" s="121" t="s">
        <v>11</v>
      </c>
      <c r="H45" s="121" t="s">
        <v>12</v>
      </c>
      <c r="I45" s="121" t="s">
        <v>13</v>
      </c>
      <c r="J45" s="121" t="s">
        <v>14</v>
      </c>
      <c r="K45" s="121" t="s">
        <v>15</v>
      </c>
      <c r="L45" s="121" t="s">
        <v>16</v>
      </c>
      <c r="M45" s="121" t="s">
        <v>17</v>
      </c>
      <c r="N45" s="121" t="s">
        <v>18</v>
      </c>
      <c r="O45" s="125" t="s">
        <v>47</v>
      </c>
      <c r="P45" s="125"/>
      <c r="Q45" s="125"/>
      <c r="R45" s="125"/>
      <c r="S45" s="125"/>
      <c r="T45" s="125"/>
    </row>
    <row r="46" spans="1:346" ht="32" customHeight="1">
      <c r="A46" s="217" t="s">
        <v>116</v>
      </c>
      <c r="B46" s="225"/>
      <c r="C46" s="93">
        <v>1.0900000000000001</v>
      </c>
      <c r="D46" s="93">
        <v>1.3</v>
      </c>
      <c r="E46" s="93">
        <v>1.05</v>
      </c>
      <c r="F46" s="93">
        <v>0.66</v>
      </c>
      <c r="G46" s="93">
        <v>0.25</v>
      </c>
      <c r="H46" s="93">
        <v>0.15</v>
      </c>
      <c r="I46" s="93">
        <v>0.9</v>
      </c>
      <c r="J46" s="93">
        <v>1.42</v>
      </c>
      <c r="K46" s="93">
        <v>0.98</v>
      </c>
      <c r="L46" s="93">
        <v>0.66</v>
      </c>
      <c r="M46" s="93">
        <v>0.71</v>
      </c>
      <c r="N46" s="93">
        <v>1.17</v>
      </c>
      <c r="O46" s="93">
        <f>SUM(C46:N46)</f>
        <v>10.340000000000002</v>
      </c>
    </row>
    <row r="47" spans="1:346" ht="56" customHeight="1">
      <c r="A47" s="217" t="s">
        <v>115</v>
      </c>
      <c r="B47" s="219"/>
      <c r="C47" s="93">
        <v>2.82</v>
      </c>
      <c r="D47" s="93">
        <v>3.37</v>
      </c>
      <c r="E47" s="93">
        <v>4.4000000000000004</v>
      </c>
      <c r="F47" s="93">
        <v>6.03</v>
      </c>
      <c r="G47" s="93">
        <v>7.87</v>
      </c>
      <c r="H47" s="93">
        <v>9.4</v>
      </c>
      <c r="I47" s="93">
        <v>9.56</v>
      </c>
      <c r="J47" s="93">
        <v>8.44</v>
      </c>
      <c r="K47" s="93">
        <v>6.89</v>
      </c>
      <c r="L47" s="93">
        <v>4.96</v>
      </c>
      <c r="M47" s="93">
        <v>3.53</v>
      </c>
      <c r="N47" s="93">
        <v>2.84</v>
      </c>
      <c r="O47" s="93">
        <f>SUM(C47:N47)</f>
        <v>70.11</v>
      </c>
    </row>
    <row r="48" spans="1:346" ht="69" customHeight="1">
      <c r="A48" s="220" t="s">
        <v>162</v>
      </c>
      <c r="B48" s="224"/>
      <c r="C48" s="94"/>
    </row>
    <row r="49" spans="1:346" ht="18" customHeight="1">
      <c r="A49" s="247" t="s">
        <v>172</v>
      </c>
      <c r="B49" s="248"/>
      <c r="C49" s="248"/>
      <c r="D49" s="248"/>
      <c r="E49" s="249"/>
    </row>
    <row r="50" spans="1:346" ht="22" customHeight="1">
      <c r="A50" s="242" t="s">
        <v>191</v>
      </c>
      <c r="B50" s="253"/>
      <c r="C50" s="253"/>
      <c r="D50" s="253"/>
      <c r="E50" s="253"/>
      <c r="F50" s="253"/>
      <c r="G50" s="253"/>
      <c r="H50" s="253"/>
      <c r="I50" s="253"/>
      <c r="J50" s="253"/>
      <c r="K50" s="253"/>
      <c r="L50" s="253"/>
      <c r="M50" s="253"/>
      <c r="N50" s="253"/>
      <c r="O50" s="254"/>
    </row>
    <row r="51" spans="1:346">
      <c r="A51" s="145"/>
      <c r="B51" s="139"/>
    </row>
    <row r="52" spans="1:346" s="130" customFormat="1" ht="25" customHeight="1">
      <c r="A52" s="222" t="s">
        <v>145</v>
      </c>
      <c r="B52" s="223"/>
      <c r="C52" s="121" t="s">
        <v>7</v>
      </c>
      <c r="D52" s="121" t="s">
        <v>8</v>
      </c>
      <c r="E52" s="121" t="s">
        <v>9</v>
      </c>
      <c r="F52" s="121" t="s">
        <v>10</v>
      </c>
      <c r="G52" s="121" t="s">
        <v>11</v>
      </c>
      <c r="H52" s="121" t="s">
        <v>12</v>
      </c>
      <c r="I52" s="121" t="s">
        <v>13</v>
      </c>
      <c r="J52" s="121" t="s">
        <v>14</v>
      </c>
      <c r="K52" s="121" t="s">
        <v>15</v>
      </c>
      <c r="L52" s="121" t="s">
        <v>16</v>
      </c>
      <c r="M52" s="121" t="s">
        <v>17</v>
      </c>
      <c r="N52" s="121" t="s">
        <v>18</v>
      </c>
      <c r="O52" s="125" t="s">
        <v>47</v>
      </c>
      <c r="P52" s="125"/>
      <c r="Q52" s="125"/>
      <c r="R52" s="125"/>
      <c r="S52" s="125"/>
      <c r="T52" s="125"/>
    </row>
    <row r="53" spans="1:346" ht="35" customHeight="1">
      <c r="A53" s="220" t="s">
        <v>113</v>
      </c>
      <c r="B53" s="221"/>
      <c r="C53" s="165">
        <v>0.53</v>
      </c>
      <c r="D53" s="165">
        <v>0.43</v>
      </c>
      <c r="E53" s="165">
        <v>0.45</v>
      </c>
      <c r="F53" s="165">
        <v>0.11</v>
      </c>
      <c r="G53" s="165">
        <v>0.01</v>
      </c>
      <c r="H53" s="165">
        <v>0.01</v>
      </c>
      <c r="I53" s="165">
        <v>0.16</v>
      </c>
      <c r="J53" s="165">
        <v>0.24</v>
      </c>
      <c r="K53" s="165">
        <v>0.38</v>
      </c>
      <c r="L53" s="165">
        <v>0.27</v>
      </c>
      <c r="M53" s="165">
        <v>0.32</v>
      </c>
      <c r="N53" s="165">
        <v>0.25</v>
      </c>
      <c r="O53" s="93">
        <f>SUM(C53:N53)</f>
        <v>3.1599999999999997</v>
      </c>
      <c r="P53" s="95"/>
      <c r="Q53" s="95"/>
      <c r="R53" s="95"/>
      <c r="S53" s="95"/>
      <c r="T53" s="95"/>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6"/>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16"/>
      <c r="EN53" s="116"/>
      <c r="EO53" s="116"/>
      <c r="EP53" s="116"/>
      <c r="EQ53" s="116"/>
      <c r="ER53" s="116"/>
      <c r="ES53" s="116"/>
      <c r="ET53" s="116"/>
      <c r="EU53" s="116"/>
      <c r="EV53" s="116"/>
      <c r="EW53" s="116"/>
      <c r="EX53" s="116"/>
      <c r="EY53" s="116"/>
      <c r="EZ53" s="116"/>
      <c r="FA53" s="116"/>
      <c r="FB53" s="116"/>
      <c r="FC53" s="116"/>
      <c r="FD53" s="116"/>
      <c r="FE53" s="116"/>
      <c r="FF53" s="116"/>
      <c r="FG53" s="116"/>
      <c r="FH53" s="116"/>
      <c r="FI53" s="116"/>
      <c r="FJ53" s="116"/>
      <c r="FK53" s="116"/>
      <c r="FL53" s="116"/>
      <c r="FM53" s="116"/>
      <c r="FN53" s="116"/>
      <c r="FO53" s="116"/>
      <c r="FP53" s="116"/>
      <c r="FQ53" s="116"/>
      <c r="FR53" s="116"/>
      <c r="FS53" s="116"/>
      <c r="FT53" s="116"/>
      <c r="FU53" s="116"/>
      <c r="FV53" s="116"/>
      <c r="FW53" s="116"/>
      <c r="FX53" s="116"/>
      <c r="FY53" s="116"/>
      <c r="FZ53" s="116"/>
      <c r="GA53" s="116"/>
      <c r="GB53" s="116"/>
      <c r="GC53" s="116"/>
      <c r="GD53" s="116"/>
      <c r="GE53" s="116"/>
      <c r="GF53" s="116"/>
      <c r="GG53" s="116"/>
      <c r="GH53" s="116"/>
      <c r="GI53" s="116"/>
      <c r="GJ53" s="116"/>
      <c r="GK53" s="116"/>
      <c r="GL53" s="116"/>
      <c r="GM53" s="116"/>
      <c r="GN53" s="116"/>
      <c r="GO53" s="116"/>
      <c r="GP53" s="116"/>
      <c r="GQ53" s="116"/>
      <c r="GR53" s="116"/>
      <c r="GS53" s="116"/>
      <c r="GT53" s="116"/>
      <c r="GU53" s="116"/>
      <c r="GV53" s="116"/>
      <c r="GW53" s="116"/>
      <c r="GX53" s="116"/>
      <c r="GY53" s="116"/>
      <c r="GZ53" s="116"/>
      <c r="HA53" s="116"/>
      <c r="HB53" s="116"/>
      <c r="HC53" s="116"/>
      <c r="HD53" s="116"/>
      <c r="HE53" s="116"/>
      <c r="HF53" s="116"/>
      <c r="HG53" s="116"/>
      <c r="HH53" s="116"/>
      <c r="HI53" s="116"/>
      <c r="HJ53" s="116"/>
      <c r="HK53" s="116"/>
      <c r="HL53" s="116"/>
      <c r="HM53" s="116"/>
      <c r="HN53" s="116"/>
      <c r="HO53" s="116"/>
      <c r="HP53" s="116"/>
      <c r="HQ53" s="116"/>
      <c r="HR53" s="116"/>
      <c r="HS53" s="116"/>
      <c r="HT53" s="116"/>
      <c r="HU53" s="116"/>
      <c r="HV53" s="116"/>
      <c r="HW53" s="116"/>
      <c r="HX53" s="116"/>
      <c r="HY53" s="116"/>
      <c r="HZ53" s="116"/>
      <c r="IA53" s="116"/>
      <c r="IB53" s="116"/>
      <c r="IC53" s="116"/>
      <c r="ID53" s="116"/>
      <c r="IE53" s="116"/>
      <c r="IF53" s="116"/>
      <c r="IG53" s="116"/>
      <c r="IH53" s="116"/>
      <c r="II53" s="116"/>
      <c r="IJ53" s="116"/>
      <c r="IK53" s="116"/>
      <c r="IL53" s="116"/>
      <c r="IM53" s="116"/>
      <c r="IN53" s="116"/>
      <c r="IO53" s="116"/>
      <c r="IP53" s="116"/>
      <c r="IQ53" s="116"/>
      <c r="IR53" s="116"/>
      <c r="IS53" s="116"/>
      <c r="IT53" s="116"/>
      <c r="IU53" s="116"/>
      <c r="IV53" s="116"/>
      <c r="IW53" s="116"/>
      <c r="IX53" s="116"/>
      <c r="IY53" s="116"/>
      <c r="IZ53" s="116"/>
      <c r="JA53" s="116"/>
      <c r="JB53" s="116"/>
      <c r="JC53" s="116"/>
      <c r="JD53" s="116"/>
      <c r="JE53" s="116"/>
      <c r="JF53" s="116"/>
      <c r="JG53" s="116"/>
      <c r="JH53" s="116"/>
      <c r="JI53" s="116"/>
      <c r="JJ53" s="116"/>
      <c r="JK53" s="116"/>
      <c r="JL53" s="116"/>
      <c r="JM53" s="116"/>
      <c r="JN53" s="116"/>
      <c r="JO53" s="116"/>
      <c r="JP53" s="116"/>
      <c r="JQ53" s="116"/>
      <c r="JR53" s="116"/>
      <c r="JS53" s="116"/>
      <c r="JT53" s="116"/>
      <c r="JU53" s="116"/>
      <c r="JV53" s="116"/>
      <c r="JW53" s="116"/>
      <c r="JX53" s="116"/>
      <c r="JY53" s="116"/>
      <c r="JZ53" s="116"/>
      <c r="KA53" s="116"/>
      <c r="KB53" s="116"/>
      <c r="KC53" s="116"/>
      <c r="KD53" s="116"/>
      <c r="KE53" s="116"/>
      <c r="KF53" s="116"/>
      <c r="KG53" s="116"/>
      <c r="KH53" s="116"/>
      <c r="KI53" s="116"/>
      <c r="KJ53" s="116"/>
      <c r="KK53" s="116"/>
      <c r="KL53" s="116"/>
      <c r="KM53" s="116"/>
      <c r="KN53" s="116"/>
      <c r="KO53" s="116"/>
      <c r="KP53" s="116"/>
      <c r="KQ53" s="116"/>
      <c r="KR53" s="116"/>
      <c r="KS53" s="116"/>
      <c r="KT53" s="116"/>
      <c r="KU53" s="116"/>
      <c r="KV53" s="116"/>
      <c r="KW53" s="116"/>
      <c r="KX53" s="116"/>
      <c r="KY53" s="116"/>
      <c r="KZ53" s="116"/>
      <c r="LA53" s="116"/>
      <c r="LB53" s="116"/>
      <c r="LC53" s="116"/>
      <c r="LD53" s="116"/>
      <c r="LE53" s="116"/>
      <c r="LF53" s="116"/>
      <c r="LG53" s="116"/>
      <c r="LH53" s="116"/>
      <c r="LI53" s="116"/>
      <c r="LJ53" s="116"/>
      <c r="LK53" s="116"/>
      <c r="LL53" s="116"/>
      <c r="LM53" s="116"/>
      <c r="LN53" s="116"/>
      <c r="LO53" s="116"/>
      <c r="LP53" s="116"/>
      <c r="LQ53" s="116"/>
      <c r="LR53" s="116"/>
      <c r="LS53" s="116"/>
      <c r="LT53" s="116"/>
      <c r="LU53" s="116"/>
      <c r="LV53" s="116"/>
      <c r="LW53" s="116"/>
      <c r="LX53" s="116"/>
      <c r="LY53" s="116"/>
      <c r="LZ53" s="116"/>
      <c r="MA53" s="116"/>
      <c r="MB53" s="116"/>
      <c r="MC53" s="116"/>
      <c r="MD53" s="116"/>
      <c r="ME53" s="116"/>
      <c r="MF53" s="116"/>
      <c r="MG53" s="116"/>
      <c r="MH53" s="116"/>
    </row>
    <row r="54" spans="1:346" ht="34" customHeight="1">
      <c r="A54" s="234" t="s">
        <v>114</v>
      </c>
      <c r="B54" s="234"/>
      <c r="C54" s="96">
        <v>3.3</v>
      </c>
      <c r="D54" s="96">
        <v>3.84</v>
      </c>
      <c r="E54" s="96">
        <v>5.99</v>
      </c>
      <c r="F54" s="96">
        <v>7.94</v>
      </c>
      <c r="G54" s="96">
        <v>9.91</v>
      </c>
      <c r="H54" s="96">
        <v>10.09</v>
      </c>
      <c r="I54" s="96">
        <v>9.39</v>
      </c>
      <c r="J54" s="96">
        <v>8.34</v>
      </c>
      <c r="K54" s="96">
        <v>6.88</v>
      </c>
      <c r="L54" s="96">
        <v>5.49</v>
      </c>
      <c r="M54" s="163">
        <v>3.92</v>
      </c>
      <c r="N54" s="96">
        <v>3.65</v>
      </c>
      <c r="O54" s="93">
        <f>SUM(C54:N54)</f>
        <v>78.739999999999995</v>
      </c>
      <c r="P54" s="96"/>
      <c r="Q54" s="96"/>
      <c r="R54" s="96"/>
      <c r="S54" s="96"/>
      <c r="T54" s="96"/>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9"/>
      <c r="CW54" s="119"/>
      <c r="CX54" s="119"/>
      <c r="CY54" s="119"/>
      <c r="CZ54" s="119"/>
      <c r="DA54" s="119"/>
      <c r="DB54" s="119"/>
      <c r="DC54" s="119"/>
      <c r="DD54" s="119"/>
      <c r="DE54" s="119"/>
      <c r="DF54" s="119"/>
      <c r="DG54" s="119"/>
      <c r="DH54" s="119"/>
      <c r="DI54" s="119"/>
      <c r="DJ54" s="119"/>
      <c r="DK54" s="119"/>
      <c r="DL54" s="119"/>
      <c r="DM54" s="119"/>
      <c r="DN54" s="119"/>
      <c r="DO54" s="119"/>
      <c r="DP54" s="119"/>
      <c r="DQ54" s="119"/>
      <c r="DR54" s="119"/>
      <c r="DS54" s="119"/>
      <c r="DT54" s="119"/>
      <c r="DU54" s="119"/>
      <c r="DV54" s="119"/>
      <c r="DW54" s="119"/>
      <c r="DX54" s="119"/>
      <c r="DY54" s="119"/>
      <c r="DZ54" s="119"/>
      <c r="EA54" s="119"/>
      <c r="EB54" s="119"/>
      <c r="EC54" s="119"/>
      <c r="ED54" s="119"/>
      <c r="EE54" s="119"/>
      <c r="EF54" s="119"/>
      <c r="EG54" s="119"/>
      <c r="EH54" s="119"/>
      <c r="EI54" s="119"/>
      <c r="EJ54" s="119"/>
      <c r="EK54" s="119"/>
      <c r="EL54" s="119"/>
      <c r="EM54" s="119"/>
      <c r="EN54" s="119"/>
      <c r="EO54" s="119"/>
      <c r="EP54" s="119"/>
      <c r="EQ54" s="119"/>
      <c r="ER54" s="119"/>
      <c r="ES54" s="119"/>
      <c r="ET54" s="119"/>
      <c r="EU54" s="119"/>
      <c r="EV54" s="119"/>
      <c r="EW54" s="119"/>
      <c r="EX54" s="119"/>
      <c r="EY54" s="119"/>
      <c r="EZ54" s="119"/>
      <c r="FA54" s="119"/>
      <c r="FB54" s="119"/>
      <c r="FC54" s="119"/>
      <c r="FD54" s="119"/>
      <c r="FE54" s="119"/>
      <c r="FF54" s="119"/>
      <c r="FG54" s="119"/>
      <c r="FH54" s="119"/>
      <c r="FI54" s="119"/>
      <c r="FJ54" s="119"/>
      <c r="FK54" s="119"/>
      <c r="FL54" s="119"/>
      <c r="FM54" s="119"/>
      <c r="FN54" s="119"/>
      <c r="FO54" s="119"/>
      <c r="FP54" s="119"/>
      <c r="FQ54" s="119"/>
      <c r="FR54" s="119"/>
      <c r="FS54" s="119"/>
      <c r="FT54" s="119"/>
      <c r="FU54" s="119"/>
      <c r="FV54" s="119"/>
      <c r="FW54" s="119"/>
      <c r="FX54" s="119"/>
      <c r="FY54" s="119"/>
      <c r="FZ54" s="119"/>
      <c r="GA54" s="119"/>
      <c r="GB54" s="119"/>
      <c r="GC54" s="119"/>
      <c r="GD54" s="119"/>
      <c r="GE54" s="119"/>
      <c r="GF54" s="119"/>
      <c r="GG54" s="119"/>
      <c r="GH54" s="119"/>
      <c r="GI54" s="119"/>
      <c r="GJ54" s="119"/>
      <c r="GK54" s="119"/>
      <c r="GL54" s="119"/>
      <c r="GM54" s="119"/>
      <c r="GN54" s="119"/>
      <c r="GO54" s="119"/>
      <c r="GP54" s="119"/>
      <c r="GQ54" s="119"/>
      <c r="GR54" s="119"/>
      <c r="GS54" s="119"/>
      <c r="GT54" s="119"/>
      <c r="GU54" s="119"/>
      <c r="GV54" s="119"/>
      <c r="GW54" s="119"/>
      <c r="GX54" s="119"/>
      <c r="GY54" s="119"/>
      <c r="GZ54" s="119"/>
      <c r="HA54" s="119"/>
      <c r="HB54" s="119"/>
      <c r="HC54" s="119"/>
      <c r="HD54" s="119"/>
      <c r="HE54" s="119"/>
      <c r="HF54" s="119"/>
      <c r="HG54" s="119"/>
      <c r="HH54" s="119"/>
      <c r="HI54" s="119"/>
      <c r="HJ54" s="119"/>
      <c r="HK54" s="119"/>
      <c r="HL54" s="119"/>
      <c r="HM54" s="119"/>
      <c r="HN54" s="119"/>
      <c r="HO54" s="119"/>
      <c r="HP54" s="119"/>
      <c r="HQ54" s="119"/>
      <c r="HR54" s="119"/>
      <c r="HS54" s="119"/>
      <c r="HT54" s="119"/>
      <c r="HU54" s="119"/>
      <c r="HV54" s="119"/>
      <c r="HW54" s="119"/>
      <c r="HX54" s="119"/>
      <c r="HY54" s="119"/>
      <c r="HZ54" s="119"/>
      <c r="IA54" s="119"/>
      <c r="IB54" s="119"/>
      <c r="IC54" s="119"/>
      <c r="ID54" s="119"/>
      <c r="IE54" s="119"/>
      <c r="IF54" s="119"/>
      <c r="IG54" s="119"/>
      <c r="IH54" s="119"/>
      <c r="II54" s="119"/>
      <c r="IJ54" s="119"/>
      <c r="IK54" s="119"/>
      <c r="IL54" s="119"/>
      <c r="IM54" s="119"/>
      <c r="IN54" s="119"/>
      <c r="IO54" s="119"/>
      <c r="IP54" s="119"/>
      <c r="IQ54" s="119"/>
      <c r="IR54" s="119"/>
      <c r="IS54" s="119"/>
      <c r="IT54" s="119"/>
      <c r="IU54" s="119"/>
      <c r="IV54" s="119"/>
      <c r="IW54" s="119"/>
      <c r="IX54" s="119"/>
      <c r="IY54" s="119"/>
      <c r="IZ54" s="119"/>
      <c r="JA54" s="119"/>
      <c r="JB54" s="119"/>
      <c r="JC54" s="119"/>
      <c r="JD54" s="119"/>
      <c r="JE54" s="119"/>
      <c r="JF54" s="119"/>
      <c r="JG54" s="119"/>
      <c r="JH54" s="119"/>
      <c r="JI54" s="119"/>
      <c r="JJ54" s="119"/>
      <c r="JK54" s="119"/>
      <c r="JL54" s="119"/>
      <c r="JM54" s="119"/>
      <c r="JN54" s="119"/>
      <c r="JO54" s="119"/>
      <c r="JP54" s="119"/>
      <c r="JQ54" s="119"/>
      <c r="JR54" s="119"/>
      <c r="JS54" s="119"/>
      <c r="JT54" s="119"/>
      <c r="JU54" s="119"/>
      <c r="JV54" s="119"/>
      <c r="JW54" s="119"/>
      <c r="JX54" s="119"/>
      <c r="JY54" s="119"/>
      <c r="JZ54" s="119"/>
      <c r="KA54" s="119"/>
      <c r="KB54" s="119"/>
      <c r="KC54" s="119"/>
      <c r="KD54" s="119"/>
      <c r="KE54" s="119"/>
      <c r="KF54" s="119"/>
      <c r="KG54" s="119"/>
      <c r="KH54" s="119"/>
      <c r="KI54" s="119"/>
      <c r="KJ54" s="119"/>
      <c r="KK54" s="119"/>
      <c r="KL54" s="119"/>
      <c r="KM54" s="119"/>
      <c r="KN54" s="119"/>
      <c r="KO54" s="119"/>
      <c r="KP54" s="119"/>
      <c r="KQ54" s="119"/>
      <c r="KR54" s="119"/>
      <c r="KS54" s="119"/>
      <c r="KT54" s="119"/>
      <c r="KU54" s="119"/>
      <c r="KV54" s="119"/>
      <c r="KW54" s="119"/>
      <c r="KX54" s="119"/>
      <c r="KY54" s="119"/>
      <c r="KZ54" s="119"/>
      <c r="LA54" s="119"/>
      <c r="LB54" s="119"/>
      <c r="LC54" s="119"/>
      <c r="LD54" s="119"/>
      <c r="LE54" s="119"/>
      <c r="LF54" s="119"/>
      <c r="LG54" s="119"/>
      <c r="LH54" s="119"/>
      <c r="LI54" s="119"/>
      <c r="LJ54" s="119"/>
      <c r="LK54" s="119"/>
      <c r="LL54" s="119"/>
      <c r="LM54" s="119"/>
      <c r="LN54" s="119"/>
      <c r="LO54" s="119"/>
      <c r="LP54" s="119"/>
      <c r="LQ54" s="119"/>
      <c r="LR54" s="119"/>
      <c r="LS54" s="119"/>
      <c r="LT54" s="119"/>
      <c r="LU54" s="119"/>
      <c r="LV54" s="119"/>
      <c r="LW54" s="119"/>
      <c r="LX54" s="119"/>
      <c r="LY54" s="119"/>
      <c r="LZ54" s="119"/>
      <c r="MA54" s="119"/>
      <c r="MB54" s="119"/>
      <c r="MC54" s="119"/>
      <c r="MD54" s="119"/>
      <c r="ME54" s="119"/>
      <c r="MF54" s="119"/>
      <c r="MG54" s="119"/>
      <c r="MH54" s="119"/>
    </row>
    <row r="55" spans="1:346" ht="70" customHeight="1">
      <c r="A55" s="220" t="s">
        <v>162</v>
      </c>
      <c r="B55" s="224"/>
      <c r="C55" s="164"/>
      <c r="D55" s="96"/>
      <c r="E55" s="96"/>
      <c r="F55" s="96"/>
      <c r="G55" s="96"/>
      <c r="H55" s="96"/>
      <c r="I55" s="96"/>
      <c r="J55" s="96"/>
      <c r="K55" s="96"/>
      <c r="L55" s="96"/>
      <c r="M55" s="96"/>
      <c r="N55" s="96"/>
      <c r="O55" s="96"/>
      <c r="P55" s="96"/>
      <c r="Q55" s="96"/>
      <c r="R55" s="96"/>
      <c r="S55" s="96"/>
      <c r="T55" s="96"/>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c r="CO55" s="119"/>
      <c r="CP55" s="119"/>
      <c r="CQ55" s="119"/>
      <c r="CR55" s="119"/>
      <c r="CS55" s="119"/>
      <c r="CT55" s="119"/>
      <c r="CU55" s="119"/>
      <c r="CV55" s="119"/>
      <c r="CW55" s="119"/>
      <c r="CX55" s="119"/>
      <c r="CY55" s="119"/>
      <c r="CZ55" s="119"/>
      <c r="DA55" s="119"/>
      <c r="DB55" s="119"/>
      <c r="DC55" s="119"/>
      <c r="DD55" s="119"/>
      <c r="DE55" s="119"/>
      <c r="DF55" s="119"/>
      <c r="DG55" s="119"/>
      <c r="DH55" s="119"/>
      <c r="DI55" s="119"/>
      <c r="DJ55" s="119"/>
      <c r="DK55" s="119"/>
      <c r="DL55" s="119"/>
      <c r="DM55" s="119"/>
      <c r="DN55" s="119"/>
      <c r="DO55" s="119"/>
      <c r="DP55" s="119"/>
      <c r="DQ55" s="119"/>
      <c r="DR55" s="119"/>
      <c r="DS55" s="119"/>
      <c r="DT55" s="119"/>
      <c r="DU55" s="119"/>
      <c r="DV55" s="119"/>
      <c r="DW55" s="119"/>
      <c r="DX55" s="119"/>
      <c r="DY55" s="119"/>
      <c r="DZ55" s="119"/>
      <c r="EA55" s="119"/>
      <c r="EB55" s="119"/>
      <c r="EC55" s="119"/>
      <c r="ED55" s="119"/>
      <c r="EE55" s="119"/>
      <c r="EF55" s="119"/>
      <c r="EG55" s="119"/>
      <c r="EH55" s="119"/>
      <c r="EI55" s="119"/>
      <c r="EJ55" s="119"/>
      <c r="EK55" s="119"/>
      <c r="EL55" s="119"/>
      <c r="EM55" s="119"/>
      <c r="EN55" s="119"/>
      <c r="EO55" s="119"/>
      <c r="EP55" s="119"/>
      <c r="EQ55" s="119"/>
      <c r="ER55" s="119"/>
      <c r="ES55" s="119"/>
      <c r="ET55" s="119"/>
      <c r="EU55" s="119"/>
      <c r="EV55" s="119"/>
      <c r="EW55" s="119"/>
      <c r="EX55" s="119"/>
      <c r="EY55" s="119"/>
      <c r="EZ55" s="119"/>
      <c r="FA55" s="119"/>
      <c r="FB55" s="119"/>
      <c r="FC55" s="119"/>
      <c r="FD55" s="119"/>
      <c r="FE55" s="119"/>
      <c r="FF55" s="119"/>
      <c r="FG55" s="119"/>
      <c r="FH55" s="119"/>
      <c r="FI55" s="119"/>
      <c r="FJ55" s="119"/>
      <c r="FK55" s="119"/>
      <c r="FL55" s="119"/>
      <c r="FM55" s="119"/>
      <c r="FN55" s="119"/>
      <c r="FO55" s="119"/>
      <c r="FP55" s="119"/>
      <c r="FQ55" s="119"/>
      <c r="FR55" s="119"/>
      <c r="FS55" s="119"/>
      <c r="FT55" s="119"/>
      <c r="FU55" s="119"/>
      <c r="FV55" s="119"/>
      <c r="FW55" s="119"/>
      <c r="FX55" s="119"/>
      <c r="FY55" s="119"/>
      <c r="FZ55" s="119"/>
      <c r="GA55" s="119"/>
      <c r="GB55" s="119"/>
      <c r="GC55" s="119"/>
      <c r="GD55" s="119"/>
      <c r="GE55" s="119"/>
      <c r="GF55" s="119"/>
      <c r="GG55" s="119"/>
      <c r="GH55" s="119"/>
      <c r="GI55" s="119"/>
      <c r="GJ55" s="119"/>
      <c r="GK55" s="119"/>
      <c r="GL55" s="119"/>
      <c r="GM55" s="119"/>
      <c r="GN55" s="119"/>
      <c r="GO55" s="119"/>
      <c r="GP55" s="119"/>
      <c r="GQ55" s="119"/>
      <c r="GR55" s="119"/>
      <c r="GS55" s="119"/>
      <c r="GT55" s="119"/>
      <c r="GU55" s="119"/>
      <c r="GV55" s="119"/>
      <c r="GW55" s="119"/>
      <c r="GX55" s="119"/>
      <c r="GY55" s="119"/>
      <c r="GZ55" s="119"/>
      <c r="HA55" s="119"/>
      <c r="HB55" s="119"/>
      <c r="HC55" s="119"/>
      <c r="HD55" s="119"/>
      <c r="HE55" s="119"/>
      <c r="HF55" s="119"/>
      <c r="HG55" s="119"/>
      <c r="HH55" s="119"/>
      <c r="HI55" s="119"/>
      <c r="HJ55" s="119"/>
      <c r="HK55" s="119"/>
      <c r="HL55" s="119"/>
      <c r="HM55" s="119"/>
      <c r="HN55" s="119"/>
      <c r="HO55" s="119"/>
      <c r="HP55" s="119"/>
      <c r="HQ55" s="119"/>
      <c r="HR55" s="119"/>
      <c r="HS55" s="119"/>
      <c r="HT55" s="119"/>
      <c r="HU55" s="119"/>
      <c r="HV55" s="119"/>
      <c r="HW55" s="119"/>
      <c r="HX55" s="119"/>
      <c r="HY55" s="119"/>
      <c r="HZ55" s="119"/>
      <c r="IA55" s="119"/>
      <c r="IB55" s="119"/>
      <c r="IC55" s="119"/>
      <c r="ID55" s="119"/>
      <c r="IE55" s="119"/>
      <c r="IF55" s="119"/>
      <c r="IG55" s="119"/>
      <c r="IH55" s="119"/>
      <c r="II55" s="119"/>
      <c r="IJ55" s="119"/>
      <c r="IK55" s="119"/>
      <c r="IL55" s="119"/>
      <c r="IM55" s="119"/>
      <c r="IN55" s="119"/>
      <c r="IO55" s="119"/>
      <c r="IP55" s="119"/>
      <c r="IQ55" s="119"/>
      <c r="IR55" s="119"/>
      <c r="IS55" s="119"/>
      <c r="IT55" s="119"/>
      <c r="IU55" s="119"/>
      <c r="IV55" s="119"/>
      <c r="IW55" s="119"/>
      <c r="IX55" s="119"/>
      <c r="IY55" s="119"/>
      <c r="IZ55" s="119"/>
      <c r="JA55" s="119"/>
      <c r="JB55" s="119"/>
      <c r="JC55" s="119"/>
      <c r="JD55" s="119"/>
      <c r="JE55" s="119"/>
      <c r="JF55" s="119"/>
      <c r="JG55" s="119"/>
      <c r="JH55" s="119"/>
      <c r="JI55" s="119"/>
      <c r="JJ55" s="119"/>
      <c r="JK55" s="119"/>
      <c r="JL55" s="119"/>
      <c r="JM55" s="119"/>
      <c r="JN55" s="119"/>
      <c r="JO55" s="119"/>
      <c r="JP55" s="119"/>
      <c r="JQ55" s="119"/>
      <c r="JR55" s="119"/>
      <c r="JS55" s="119"/>
      <c r="JT55" s="119"/>
      <c r="JU55" s="119"/>
      <c r="JV55" s="119"/>
      <c r="JW55" s="119"/>
      <c r="JX55" s="119"/>
      <c r="JY55" s="119"/>
      <c r="JZ55" s="119"/>
      <c r="KA55" s="119"/>
      <c r="KB55" s="119"/>
      <c r="KC55" s="119"/>
      <c r="KD55" s="119"/>
      <c r="KE55" s="119"/>
      <c r="KF55" s="119"/>
      <c r="KG55" s="119"/>
      <c r="KH55" s="119"/>
      <c r="KI55" s="119"/>
      <c r="KJ55" s="119"/>
      <c r="KK55" s="119"/>
      <c r="KL55" s="119"/>
      <c r="KM55" s="119"/>
      <c r="KN55" s="119"/>
      <c r="KO55" s="119"/>
      <c r="KP55" s="119"/>
      <c r="KQ55" s="119"/>
      <c r="KR55" s="119"/>
      <c r="KS55" s="119"/>
      <c r="KT55" s="119"/>
      <c r="KU55" s="119"/>
      <c r="KV55" s="119"/>
      <c r="KW55" s="119"/>
      <c r="KX55" s="119"/>
      <c r="KY55" s="119"/>
      <c r="KZ55" s="119"/>
      <c r="LA55" s="119"/>
      <c r="LB55" s="119"/>
      <c r="LC55" s="119"/>
      <c r="LD55" s="119"/>
      <c r="LE55" s="119"/>
      <c r="LF55" s="119"/>
      <c r="LG55" s="119"/>
      <c r="LH55" s="119"/>
      <c r="LI55" s="119"/>
      <c r="LJ55" s="119"/>
      <c r="LK55" s="119"/>
      <c r="LL55" s="119"/>
      <c r="LM55" s="119"/>
      <c r="LN55" s="119"/>
      <c r="LO55" s="119"/>
      <c r="LP55" s="119"/>
      <c r="LQ55" s="119"/>
      <c r="LR55" s="119"/>
      <c r="LS55" s="119"/>
      <c r="LT55" s="119"/>
      <c r="LU55" s="119"/>
      <c r="LV55" s="119"/>
      <c r="LW55" s="119"/>
      <c r="LX55" s="119"/>
      <c r="LY55" s="119"/>
      <c r="LZ55" s="119"/>
      <c r="MA55" s="119"/>
      <c r="MB55" s="119"/>
      <c r="MC55" s="119"/>
      <c r="MD55" s="119"/>
      <c r="ME55" s="119"/>
      <c r="MF55" s="119"/>
      <c r="MG55" s="119"/>
      <c r="MH55" s="119"/>
    </row>
    <row r="56" spans="1:346" ht="20" customHeight="1">
      <c r="A56" s="217" t="s">
        <v>170</v>
      </c>
      <c r="B56" s="218"/>
      <c r="C56" s="218"/>
      <c r="D56" s="218"/>
      <c r="E56" s="218"/>
      <c r="F56" s="218"/>
      <c r="G56" s="218"/>
      <c r="H56" s="218"/>
      <c r="I56" s="218"/>
      <c r="J56" s="218"/>
      <c r="K56" s="218"/>
      <c r="L56" s="218"/>
      <c r="M56" s="218"/>
      <c r="N56" s="218"/>
      <c r="O56" s="225"/>
      <c r="P56" s="96"/>
      <c r="Q56" s="96"/>
      <c r="R56" s="96"/>
      <c r="S56" s="96"/>
      <c r="T56" s="96"/>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119"/>
      <c r="CO56" s="119"/>
      <c r="CP56" s="119"/>
      <c r="CQ56" s="119"/>
      <c r="CR56" s="119"/>
      <c r="CS56" s="119"/>
      <c r="CT56" s="119"/>
      <c r="CU56" s="119"/>
      <c r="CV56" s="119"/>
      <c r="CW56" s="119"/>
      <c r="CX56" s="119"/>
      <c r="CY56" s="119"/>
      <c r="CZ56" s="119"/>
      <c r="DA56" s="119"/>
      <c r="DB56" s="119"/>
      <c r="DC56" s="119"/>
      <c r="DD56" s="119"/>
      <c r="DE56" s="119"/>
      <c r="DF56" s="119"/>
      <c r="DG56" s="119"/>
      <c r="DH56" s="119"/>
      <c r="DI56" s="119"/>
      <c r="DJ56" s="119"/>
      <c r="DK56" s="119"/>
      <c r="DL56" s="119"/>
      <c r="DM56" s="119"/>
      <c r="DN56" s="119"/>
      <c r="DO56" s="119"/>
      <c r="DP56" s="119"/>
      <c r="DQ56" s="119"/>
      <c r="DR56" s="119"/>
      <c r="DS56" s="119"/>
      <c r="DT56" s="119"/>
      <c r="DU56" s="119"/>
      <c r="DV56" s="119"/>
      <c r="DW56" s="119"/>
      <c r="DX56" s="119"/>
      <c r="DY56" s="119"/>
      <c r="DZ56" s="119"/>
      <c r="EA56" s="119"/>
      <c r="EB56" s="119"/>
      <c r="EC56" s="119"/>
      <c r="ED56" s="119"/>
      <c r="EE56" s="119"/>
      <c r="EF56" s="119"/>
      <c r="EG56" s="119"/>
      <c r="EH56" s="119"/>
      <c r="EI56" s="119"/>
      <c r="EJ56" s="119"/>
      <c r="EK56" s="119"/>
      <c r="EL56" s="119"/>
      <c r="EM56" s="119"/>
      <c r="EN56" s="119"/>
      <c r="EO56" s="119"/>
      <c r="EP56" s="119"/>
      <c r="EQ56" s="119"/>
      <c r="ER56" s="119"/>
      <c r="ES56" s="119"/>
      <c r="ET56" s="119"/>
      <c r="EU56" s="119"/>
      <c r="EV56" s="119"/>
      <c r="EW56" s="119"/>
      <c r="EX56" s="119"/>
      <c r="EY56" s="119"/>
      <c r="EZ56" s="119"/>
      <c r="FA56" s="119"/>
      <c r="FB56" s="119"/>
      <c r="FC56" s="119"/>
      <c r="FD56" s="119"/>
      <c r="FE56" s="119"/>
      <c r="FF56" s="119"/>
      <c r="FG56" s="119"/>
      <c r="FH56" s="119"/>
      <c r="FI56" s="119"/>
      <c r="FJ56" s="119"/>
      <c r="FK56" s="119"/>
      <c r="FL56" s="119"/>
      <c r="FM56" s="119"/>
      <c r="FN56" s="119"/>
      <c r="FO56" s="119"/>
      <c r="FP56" s="119"/>
      <c r="FQ56" s="119"/>
      <c r="FR56" s="119"/>
      <c r="FS56" s="119"/>
      <c r="FT56" s="119"/>
      <c r="FU56" s="119"/>
      <c r="FV56" s="119"/>
      <c r="FW56" s="119"/>
      <c r="FX56" s="119"/>
      <c r="FY56" s="119"/>
      <c r="FZ56" s="119"/>
      <c r="GA56" s="119"/>
      <c r="GB56" s="119"/>
      <c r="GC56" s="119"/>
      <c r="GD56" s="119"/>
      <c r="GE56" s="119"/>
      <c r="GF56" s="119"/>
      <c r="GG56" s="119"/>
      <c r="GH56" s="119"/>
      <c r="GI56" s="119"/>
      <c r="GJ56" s="119"/>
      <c r="GK56" s="119"/>
      <c r="GL56" s="119"/>
      <c r="GM56" s="119"/>
      <c r="GN56" s="119"/>
      <c r="GO56" s="119"/>
      <c r="GP56" s="119"/>
      <c r="GQ56" s="119"/>
      <c r="GR56" s="119"/>
      <c r="GS56" s="119"/>
      <c r="GT56" s="119"/>
      <c r="GU56" s="119"/>
      <c r="GV56" s="119"/>
      <c r="GW56" s="119"/>
      <c r="GX56" s="119"/>
      <c r="GY56" s="119"/>
      <c r="GZ56" s="119"/>
      <c r="HA56" s="119"/>
      <c r="HB56" s="119"/>
      <c r="HC56" s="119"/>
      <c r="HD56" s="119"/>
      <c r="HE56" s="119"/>
      <c r="HF56" s="119"/>
      <c r="HG56" s="119"/>
      <c r="HH56" s="119"/>
      <c r="HI56" s="119"/>
      <c r="HJ56" s="119"/>
      <c r="HK56" s="119"/>
      <c r="HL56" s="119"/>
      <c r="HM56" s="119"/>
      <c r="HN56" s="119"/>
      <c r="HO56" s="119"/>
      <c r="HP56" s="119"/>
      <c r="HQ56" s="119"/>
      <c r="HR56" s="119"/>
      <c r="HS56" s="119"/>
      <c r="HT56" s="119"/>
      <c r="HU56" s="119"/>
      <c r="HV56" s="119"/>
      <c r="HW56" s="119"/>
      <c r="HX56" s="119"/>
      <c r="HY56" s="119"/>
      <c r="HZ56" s="119"/>
      <c r="IA56" s="119"/>
      <c r="IB56" s="119"/>
      <c r="IC56" s="119"/>
      <c r="ID56" s="119"/>
      <c r="IE56" s="119"/>
      <c r="IF56" s="119"/>
      <c r="IG56" s="119"/>
      <c r="IH56" s="119"/>
      <c r="II56" s="119"/>
      <c r="IJ56" s="119"/>
      <c r="IK56" s="119"/>
      <c r="IL56" s="119"/>
      <c r="IM56" s="119"/>
      <c r="IN56" s="119"/>
      <c r="IO56" s="119"/>
      <c r="IP56" s="119"/>
      <c r="IQ56" s="119"/>
      <c r="IR56" s="119"/>
      <c r="IS56" s="119"/>
      <c r="IT56" s="119"/>
      <c r="IU56" s="119"/>
      <c r="IV56" s="119"/>
      <c r="IW56" s="119"/>
      <c r="IX56" s="119"/>
      <c r="IY56" s="119"/>
      <c r="IZ56" s="119"/>
      <c r="JA56" s="119"/>
      <c r="JB56" s="119"/>
      <c r="JC56" s="119"/>
      <c r="JD56" s="119"/>
      <c r="JE56" s="119"/>
      <c r="JF56" s="119"/>
      <c r="JG56" s="119"/>
      <c r="JH56" s="119"/>
      <c r="JI56" s="119"/>
      <c r="JJ56" s="119"/>
      <c r="JK56" s="119"/>
      <c r="JL56" s="119"/>
      <c r="JM56" s="119"/>
      <c r="JN56" s="119"/>
      <c r="JO56" s="119"/>
      <c r="JP56" s="119"/>
      <c r="JQ56" s="119"/>
      <c r="JR56" s="119"/>
      <c r="JS56" s="119"/>
      <c r="JT56" s="119"/>
      <c r="JU56" s="119"/>
      <c r="JV56" s="119"/>
      <c r="JW56" s="119"/>
      <c r="JX56" s="119"/>
      <c r="JY56" s="119"/>
      <c r="JZ56" s="119"/>
      <c r="KA56" s="119"/>
      <c r="KB56" s="119"/>
      <c r="KC56" s="119"/>
      <c r="KD56" s="119"/>
      <c r="KE56" s="119"/>
      <c r="KF56" s="119"/>
      <c r="KG56" s="119"/>
      <c r="KH56" s="119"/>
      <c r="KI56" s="119"/>
      <c r="KJ56" s="119"/>
      <c r="KK56" s="119"/>
      <c r="KL56" s="119"/>
      <c r="KM56" s="119"/>
      <c r="KN56" s="119"/>
      <c r="KO56" s="119"/>
      <c r="KP56" s="119"/>
      <c r="KQ56" s="119"/>
      <c r="KR56" s="119"/>
      <c r="KS56" s="119"/>
      <c r="KT56" s="119"/>
      <c r="KU56" s="119"/>
      <c r="KV56" s="119"/>
      <c r="KW56" s="119"/>
      <c r="KX56" s="119"/>
      <c r="KY56" s="119"/>
      <c r="KZ56" s="119"/>
      <c r="LA56" s="119"/>
      <c r="LB56" s="119"/>
      <c r="LC56" s="119"/>
      <c r="LD56" s="119"/>
      <c r="LE56" s="119"/>
      <c r="LF56" s="119"/>
      <c r="LG56" s="119"/>
      <c r="LH56" s="119"/>
      <c r="LI56" s="119"/>
      <c r="LJ56" s="119"/>
      <c r="LK56" s="119"/>
      <c r="LL56" s="119"/>
      <c r="LM56" s="119"/>
      <c r="LN56" s="119"/>
      <c r="LO56" s="119"/>
      <c r="LP56" s="119"/>
      <c r="LQ56" s="119"/>
      <c r="LR56" s="119"/>
      <c r="LS56" s="119"/>
      <c r="LT56" s="119"/>
      <c r="LU56" s="119"/>
      <c r="LV56" s="119"/>
      <c r="LW56" s="119"/>
      <c r="LX56" s="119"/>
      <c r="LY56" s="119"/>
      <c r="LZ56" s="119"/>
      <c r="MA56" s="119"/>
      <c r="MB56" s="119"/>
      <c r="MC56" s="119"/>
      <c r="MD56" s="119"/>
      <c r="ME56" s="119"/>
      <c r="MF56" s="119"/>
      <c r="MG56" s="119"/>
      <c r="MH56" s="119"/>
    </row>
    <row r="57" spans="1:346" ht="23" customHeight="1">
      <c r="A57" s="242" t="s">
        <v>191</v>
      </c>
      <c r="B57" s="253"/>
      <c r="C57" s="253"/>
      <c r="D57" s="253"/>
      <c r="E57" s="253"/>
      <c r="F57" s="253"/>
      <c r="G57" s="253"/>
      <c r="H57" s="253"/>
      <c r="I57" s="253"/>
      <c r="J57" s="253"/>
      <c r="K57" s="253"/>
      <c r="L57" s="253"/>
      <c r="M57" s="253"/>
      <c r="N57" s="253"/>
      <c r="O57" s="254"/>
    </row>
    <row r="58" spans="1:346" ht="12" customHeight="1">
      <c r="A58" s="101"/>
      <c r="B58" s="136"/>
      <c r="C58" s="136"/>
    </row>
    <row r="59" spans="1:346" s="130" customFormat="1" ht="22" customHeight="1">
      <c r="A59" s="222" t="s">
        <v>156</v>
      </c>
      <c r="B59" s="223"/>
      <c r="C59" s="121" t="s">
        <v>7</v>
      </c>
      <c r="D59" s="121" t="s">
        <v>8</v>
      </c>
      <c r="E59" s="121" t="s">
        <v>9</v>
      </c>
      <c r="F59" s="121" t="s">
        <v>10</v>
      </c>
      <c r="G59" s="121" t="s">
        <v>11</v>
      </c>
      <c r="H59" s="121" t="s">
        <v>12</v>
      </c>
      <c r="I59" s="121" t="s">
        <v>13</v>
      </c>
      <c r="J59" s="121" t="s">
        <v>14</v>
      </c>
      <c r="K59" s="121" t="s">
        <v>15</v>
      </c>
      <c r="L59" s="121" t="s">
        <v>16</v>
      </c>
      <c r="M59" s="121" t="s">
        <v>17</v>
      </c>
      <c r="N59" s="121" t="s">
        <v>18</v>
      </c>
      <c r="O59" s="125" t="s">
        <v>47</v>
      </c>
      <c r="P59" s="125"/>
      <c r="Q59" s="125"/>
      <c r="R59" s="125"/>
      <c r="S59" s="125"/>
      <c r="T59" s="125"/>
    </row>
    <row r="60" spans="1:346" ht="35" customHeight="1">
      <c r="A60" s="220" t="s">
        <v>127</v>
      </c>
      <c r="B60" s="221"/>
      <c r="C60" s="165">
        <v>1.01</v>
      </c>
      <c r="D60" s="165">
        <v>0.7</v>
      </c>
      <c r="E60" s="165">
        <v>0.6</v>
      </c>
      <c r="F60" s="165">
        <v>0.39</v>
      </c>
      <c r="G60" s="165">
        <v>0.1</v>
      </c>
      <c r="H60" s="165">
        <v>0.06</v>
      </c>
      <c r="I60" s="165">
        <v>0.06</v>
      </c>
      <c r="J60" s="165">
        <v>0.06</v>
      </c>
      <c r="K60" s="165">
        <v>0.15</v>
      </c>
      <c r="L60" s="165">
        <v>0.22</v>
      </c>
      <c r="M60" s="165">
        <v>0.87</v>
      </c>
      <c r="N60" s="165">
        <v>0.88</v>
      </c>
      <c r="O60" s="93">
        <f>SUM(C60:N60)</f>
        <v>5.1000000000000005</v>
      </c>
    </row>
    <row r="61" spans="1:346" ht="29" customHeight="1">
      <c r="A61" s="217" t="s">
        <v>130</v>
      </c>
      <c r="B61" s="219"/>
      <c r="C61" s="161">
        <v>2.14</v>
      </c>
      <c r="D61" s="166">
        <v>2.98</v>
      </c>
      <c r="E61" s="166">
        <v>4.6399999999999997</v>
      </c>
      <c r="F61" s="166">
        <v>5.91</v>
      </c>
      <c r="G61" s="166">
        <v>8.5399999999999991</v>
      </c>
      <c r="H61" s="167">
        <v>9.69</v>
      </c>
      <c r="I61" s="168">
        <v>10.98</v>
      </c>
      <c r="J61" s="168">
        <v>9.76</v>
      </c>
      <c r="K61" s="168">
        <v>7.32</v>
      </c>
      <c r="L61" s="168">
        <v>4.6399999999999997</v>
      </c>
      <c r="M61" s="168">
        <v>2.78</v>
      </c>
      <c r="N61" s="168">
        <v>1.71</v>
      </c>
      <c r="O61" s="93">
        <f>SUM(C61:N61)</f>
        <v>71.089999999999989</v>
      </c>
    </row>
    <row r="62" spans="1:346" ht="68" customHeight="1">
      <c r="A62" s="220" t="s">
        <v>162</v>
      </c>
      <c r="B62" s="224"/>
      <c r="C62" s="169"/>
    </row>
    <row r="63" spans="1:346" ht="19" customHeight="1">
      <c r="A63" s="264" t="s">
        <v>174</v>
      </c>
      <c r="B63" s="264"/>
      <c r="C63" s="264"/>
      <c r="D63" s="264"/>
      <c r="E63" s="264"/>
      <c r="F63" s="264"/>
      <c r="G63" s="264"/>
      <c r="H63" s="264"/>
      <c r="I63" s="264"/>
      <c r="J63" s="264"/>
      <c r="K63" s="264"/>
      <c r="L63" s="264"/>
      <c r="M63" s="264"/>
      <c r="N63" s="264"/>
      <c r="O63" s="264"/>
      <c r="P63" s="264"/>
      <c r="Q63" s="264"/>
      <c r="R63" s="264"/>
      <c r="S63" s="265"/>
    </row>
    <row r="64" spans="1:346" ht="17" customHeight="1">
      <c r="A64" s="250" t="s">
        <v>193</v>
      </c>
      <c r="B64" s="250"/>
      <c r="C64" s="250"/>
      <c r="D64" s="250"/>
      <c r="E64" s="250"/>
      <c r="F64" s="250"/>
      <c r="G64" s="250"/>
      <c r="H64" s="250"/>
      <c r="I64" s="250"/>
      <c r="J64" s="250"/>
      <c r="K64" s="250"/>
      <c r="L64" s="250"/>
      <c r="M64" s="250"/>
      <c r="N64" s="250"/>
      <c r="O64" s="250"/>
      <c r="P64" s="140"/>
      <c r="Q64" s="140"/>
      <c r="R64" s="140"/>
      <c r="S64" s="155"/>
    </row>
    <row r="65" spans="1:346" ht="17" customHeight="1">
      <c r="A65" s="214" t="s">
        <v>192</v>
      </c>
      <c r="B65" s="215"/>
      <c r="C65" s="215"/>
      <c r="D65" s="215"/>
      <c r="E65" s="215"/>
      <c r="F65" s="215"/>
      <c r="G65" s="215"/>
      <c r="H65" s="215"/>
      <c r="I65" s="215"/>
      <c r="J65" s="215"/>
      <c r="K65" s="215"/>
      <c r="L65" s="215"/>
      <c r="M65" s="215"/>
      <c r="N65" s="215"/>
      <c r="O65" s="215"/>
      <c r="P65" s="215"/>
      <c r="Q65" s="216"/>
    </row>
    <row r="66" spans="1:346" ht="17" customHeight="1">
      <c r="A66" s="146"/>
      <c r="B66" s="141"/>
      <c r="C66" s="141"/>
      <c r="D66" s="141"/>
      <c r="E66" s="141"/>
      <c r="F66" s="141"/>
      <c r="G66" s="141"/>
      <c r="H66" s="141"/>
      <c r="I66" s="141"/>
      <c r="J66" s="141"/>
      <c r="K66" s="141"/>
      <c r="L66" s="141"/>
      <c r="M66" s="141"/>
      <c r="N66" s="141"/>
      <c r="O66" s="141"/>
      <c r="P66" s="141"/>
      <c r="Q66" s="170"/>
    </row>
    <row r="67" spans="1:346" s="130" customFormat="1" ht="21" customHeight="1">
      <c r="A67" s="222" t="s">
        <v>155</v>
      </c>
      <c r="B67" s="223"/>
      <c r="C67" s="121" t="s">
        <v>7</v>
      </c>
      <c r="D67" s="121" t="s">
        <v>8</v>
      </c>
      <c r="E67" s="121" t="s">
        <v>9</v>
      </c>
      <c r="F67" s="121" t="s">
        <v>10</v>
      </c>
      <c r="G67" s="121" t="s">
        <v>11</v>
      </c>
      <c r="H67" s="121" t="s">
        <v>12</v>
      </c>
      <c r="I67" s="121" t="s">
        <v>13</v>
      </c>
      <c r="J67" s="121" t="s">
        <v>14</v>
      </c>
      <c r="K67" s="121" t="s">
        <v>15</v>
      </c>
      <c r="L67" s="121" t="s">
        <v>16</v>
      </c>
      <c r="M67" s="121" t="s">
        <v>17</v>
      </c>
      <c r="N67" s="121" t="s">
        <v>18</v>
      </c>
      <c r="O67" s="125" t="s">
        <v>47</v>
      </c>
      <c r="P67" s="125"/>
      <c r="Q67" s="125"/>
      <c r="R67" s="125"/>
      <c r="S67" s="125"/>
      <c r="T67" s="125"/>
    </row>
    <row r="68" spans="1:346" ht="33" customHeight="1">
      <c r="A68" s="220" t="s">
        <v>94</v>
      </c>
      <c r="B68" s="221"/>
      <c r="C68" s="171">
        <v>0.49</v>
      </c>
      <c r="D68" s="171">
        <v>0.41</v>
      </c>
      <c r="E68" s="171">
        <v>0.17</v>
      </c>
      <c r="F68" s="171">
        <v>0.12</v>
      </c>
      <c r="G68" s="171">
        <v>0.25</v>
      </c>
      <c r="H68" s="171">
        <v>0.5</v>
      </c>
      <c r="I68" s="171">
        <v>1.1200000000000001</v>
      </c>
      <c r="J68" s="171">
        <v>1.1599999999999999</v>
      </c>
      <c r="K68" s="171">
        <v>0.63</v>
      </c>
      <c r="L68" s="171">
        <v>0.85</v>
      </c>
      <c r="M68" s="171">
        <v>0.19</v>
      </c>
      <c r="N68" s="171">
        <v>0.4</v>
      </c>
      <c r="O68" s="93">
        <f>SUM(C68:N68)</f>
        <v>6.29</v>
      </c>
    </row>
    <row r="69" spans="1:346" ht="39" customHeight="1">
      <c r="A69" s="217" t="s">
        <v>126</v>
      </c>
      <c r="B69" s="219"/>
      <c r="C69" s="171">
        <v>2.7</v>
      </c>
      <c r="D69" s="171">
        <v>2.83</v>
      </c>
      <c r="E69" s="171">
        <v>4.91</v>
      </c>
      <c r="F69" s="171">
        <v>7.52</v>
      </c>
      <c r="G69" s="171">
        <v>8.81</v>
      </c>
      <c r="H69" s="171">
        <v>8.58</v>
      </c>
      <c r="I69" s="171">
        <v>8.49</v>
      </c>
      <c r="J69" s="171">
        <v>6.76</v>
      </c>
      <c r="K69" s="171">
        <v>5.42</v>
      </c>
      <c r="L69" s="171">
        <v>4.32</v>
      </c>
      <c r="M69" s="171">
        <v>2.27</v>
      </c>
      <c r="N69" s="171">
        <v>0.16</v>
      </c>
      <c r="O69" s="93">
        <f>SUM(C69:N69)</f>
        <v>62.77</v>
      </c>
    </row>
    <row r="70" spans="1:346" ht="72" customHeight="1">
      <c r="A70" s="220" t="s">
        <v>162</v>
      </c>
      <c r="B70" s="224"/>
      <c r="C70" s="169"/>
    </row>
    <row r="71" spans="1:346" ht="19" customHeight="1">
      <c r="A71" s="217" t="s">
        <v>172</v>
      </c>
      <c r="B71" s="218"/>
      <c r="C71" s="218"/>
      <c r="D71" s="218"/>
      <c r="E71" s="218"/>
      <c r="F71" s="218"/>
      <c r="G71" s="218"/>
      <c r="H71" s="218"/>
      <c r="I71" s="218"/>
      <c r="J71" s="218"/>
      <c r="K71" s="218"/>
      <c r="L71" s="218"/>
      <c r="M71" s="218"/>
      <c r="N71" s="218"/>
      <c r="O71" s="219"/>
    </row>
    <row r="72" spans="1:346" s="93" customFormat="1" ht="19" customHeight="1">
      <c r="A72" s="261" t="s">
        <v>186</v>
      </c>
      <c r="B72" s="262"/>
      <c r="C72" s="154"/>
      <c r="D72" s="154"/>
      <c r="E72" s="154"/>
      <c r="F72" s="154"/>
      <c r="G72" s="154"/>
      <c r="H72" s="154"/>
      <c r="I72" s="154"/>
      <c r="J72" s="154"/>
      <c r="K72" s="154"/>
      <c r="L72" s="154"/>
      <c r="M72" s="154"/>
      <c r="N72" s="154"/>
      <c r="O72" s="172"/>
    </row>
    <row r="73" spans="1:346" s="93" customFormat="1" ht="19" customHeight="1">
      <c r="A73" s="153"/>
      <c r="B73" s="154"/>
      <c r="C73" s="154"/>
      <c r="D73" s="154"/>
      <c r="E73" s="154"/>
      <c r="F73" s="154"/>
      <c r="G73" s="154"/>
      <c r="H73" s="154"/>
      <c r="I73" s="154"/>
      <c r="J73" s="154"/>
      <c r="K73" s="154"/>
      <c r="L73" s="154"/>
      <c r="M73" s="154"/>
      <c r="N73" s="154"/>
      <c r="O73" s="172"/>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39"/>
      <c r="CD73" s="139"/>
      <c r="CE73" s="139"/>
      <c r="CF73" s="139"/>
      <c r="CG73" s="139"/>
      <c r="CH73" s="139"/>
      <c r="CI73" s="139"/>
      <c r="CJ73" s="139"/>
      <c r="CK73" s="139"/>
      <c r="CL73" s="139"/>
      <c r="CM73" s="139"/>
      <c r="CN73" s="139"/>
      <c r="CO73" s="139"/>
      <c r="CP73" s="139"/>
      <c r="CQ73" s="139"/>
      <c r="CR73" s="139"/>
      <c r="CS73" s="139"/>
      <c r="CT73" s="139"/>
      <c r="CU73" s="139"/>
      <c r="CV73" s="139"/>
      <c r="CW73" s="139"/>
      <c r="CX73" s="139"/>
      <c r="CY73" s="139"/>
      <c r="CZ73" s="139"/>
      <c r="DA73" s="139"/>
      <c r="DB73" s="139"/>
      <c r="DC73" s="139"/>
      <c r="DD73" s="139"/>
      <c r="DE73" s="139"/>
      <c r="DF73" s="139"/>
      <c r="DG73" s="139"/>
      <c r="DH73" s="139"/>
      <c r="DI73" s="139"/>
      <c r="DJ73" s="139"/>
      <c r="DK73" s="139"/>
      <c r="DL73" s="139"/>
      <c r="DM73" s="139"/>
      <c r="DN73" s="139"/>
      <c r="DO73" s="139"/>
      <c r="DP73" s="139"/>
      <c r="DQ73" s="139"/>
      <c r="DR73" s="139"/>
      <c r="DS73" s="139"/>
      <c r="DT73" s="139"/>
      <c r="DU73" s="139"/>
      <c r="DV73" s="139"/>
      <c r="DW73" s="139"/>
      <c r="DX73" s="139"/>
      <c r="DY73" s="139"/>
      <c r="DZ73" s="139"/>
      <c r="EA73" s="139"/>
      <c r="EB73" s="139"/>
      <c r="EC73" s="139"/>
      <c r="ED73" s="139"/>
      <c r="EE73" s="139"/>
      <c r="EF73" s="139"/>
      <c r="EG73" s="139"/>
      <c r="EH73" s="139"/>
      <c r="EI73" s="139"/>
      <c r="EJ73" s="139"/>
      <c r="EK73" s="139"/>
      <c r="EL73" s="139"/>
      <c r="EM73" s="139"/>
      <c r="EN73" s="139"/>
      <c r="EO73" s="139"/>
      <c r="EP73" s="139"/>
      <c r="EQ73" s="139"/>
      <c r="ER73" s="139"/>
      <c r="ES73" s="139"/>
      <c r="ET73" s="139"/>
      <c r="EU73" s="139"/>
      <c r="EV73" s="139"/>
      <c r="EW73" s="139"/>
      <c r="EX73" s="139"/>
      <c r="EY73" s="139"/>
      <c r="EZ73" s="139"/>
      <c r="FA73" s="139"/>
      <c r="FB73" s="139"/>
      <c r="FC73" s="139"/>
      <c r="FD73" s="139"/>
      <c r="FE73" s="139"/>
      <c r="FF73" s="139"/>
      <c r="FG73" s="139"/>
      <c r="FH73" s="139"/>
      <c r="FI73" s="139"/>
      <c r="FJ73" s="139"/>
      <c r="FK73" s="139"/>
      <c r="FL73" s="139"/>
      <c r="FM73" s="139"/>
      <c r="FN73" s="139"/>
      <c r="FO73" s="139"/>
      <c r="FP73" s="139"/>
      <c r="FQ73" s="139"/>
      <c r="FR73" s="139"/>
      <c r="FS73" s="139"/>
      <c r="FT73" s="139"/>
      <c r="FU73" s="139"/>
      <c r="FV73" s="139"/>
      <c r="FW73" s="139"/>
      <c r="FX73" s="139"/>
      <c r="FY73" s="139"/>
      <c r="FZ73" s="139"/>
      <c r="GA73" s="139"/>
      <c r="GB73" s="139"/>
      <c r="GC73" s="139"/>
      <c r="GD73" s="139"/>
      <c r="GE73" s="139"/>
      <c r="GF73" s="139"/>
      <c r="GG73" s="139"/>
      <c r="GH73" s="139"/>
      <c r="GI73" s="139"/>
      <c r="GJ73" s="139"/>
      <c r="GK73" s="139"/>
      <c r="GL73" s="139"/>
      <c r="GM73" s="139"/>
      <c r="GN73" s="139"/>
      <c r="GO73" s="139"/>
      <c r="GP73" s="139"/>
      <c r="GQ73" s="139"/>
      <c r="GR73" s="139"/>
      <c r="GS73" s="139"/>
      <c r="GT73" s="139"/>
      <c r="GU73" s="139"/>
      <c r="GV73" s="139"/>
      <c r="GW73" s="139"/>
      <c r="GX73" s="139"/>
      <c r="GY73" s="139"/>
      <c r="GZ73" s="139"/>
      <c r="HA73" s="139"/>
      <c r="HB73" s="139"/>
      <c r="HC73" s="139"/>
      <c r="HD73" s="139"/>
      <c r="HE73" s="139"/>
      <c r="HF73" s="139"/>
      <c r="HG73" s="139"/>
      <c r="HH73" s="139"/>
      <c r="HI73" s="139"/>
      <c r="HJ73" s="139"/>
      <c r="HK73" s="139"/>
      <c r="HL73" s="139"/>
      <c r="HM73" s="139"/>
      <c r="HN73" s="139"/>
      <c r="HO73" s="139"/>
      <c r="HP73" s="139"/>
      <c r="HQ73" s="139"/>
      <c r="HR73" s="139"/>
      <c r="HS73" s="139"/>
      <c r="HT73" s="139"/>
      <c r="HU73" s="139"/>
      <c r="HV73" s="139"/>
      <c r="HW73" s="139"/>
      <c r="HX73" s="139"/>
      <c r="HY73" s="139"/>
      <c r="HZ73" s="139"/>
      <c r="IA73" s="139"/>
      <c r="IB73" s="139"/>
      <c r="IC73" s="139"/>
      <c r="ID73" s="139"/>
      <c r="IE73" s="139"/>
      <c r="IF73" s="139"/>
      <c r="IG73" s="139"/>
      <c r="IH73" s="139"/>
      <c r="II73" s="139"/>
      <c r="IJ73" s="139"/>
      <c r="IK73" s="139"/>
      <c r="IL73" s="139"/>
      <c r="IM73" s="139"/>
      <c r="IN73" s="139"/>
      <c r="IO73" s="139"/>
      <c r="IP73" s="139"/>
      <c r="IQ73" s="139"/>
      <c r="IR73" s="139"/>
      <c r="IS73" s="139"/>
      <c r="IT73" s="139"/>
      <c r="IU73" s="139"/>
      <c r="IV73" s="139"/>
      <c r="IW73" s="139"/>
      <c r="IX73" s="139"/>
      <c r="IY73" s="139"/>
      <c r="IZ73" s="139"/>
      <c r="JA73" s="139"/>
      <c r="JB73" s="139"/>
      <c r="JC73" s="139"/>
      <c r="JD73" s="139"/>
      <c r="JE73" s="139"/>
      <c r="JF73" s="139"/>
      <c r="JG73" s="139"/>
      <c r="JH73" s="139"/>
      <c r="JI73" s="139"/>
      <c r="JJ73" s="139"/>
      <c r="JK73" s="139"/>
      <c r="JL73" s="139"/>
      <c r="JM73" s="139"/>
      <c r="JN73" s="139"/>
      <c r="JO73" s="139"/>
      <c r="JP73" s="139"/>
      <c r="JQ73" s="139"/>
      <c r="JR73" s="139"/>
      <c r="JS73" s="139"/>
      <c r="JT73" s="139"/>
      <c r="JU73" s="139"/>
      <c r="JV73" s="139"/>
      <c r="JW73" s="139"/>
      <c r="JX73" s="139"/>
      <c r="JY73" s="139"/>
      <c r="JZ73" s="139"/>
      <c r="KA73" s="139"/>
      <c r="KB73" s="139"/>
      <c r="KC73" s="139"/>
      <c r="KD73" s="139"/>
      <c r="KE73" s="139"/>
      <c r="KF73" s="139"/>
      <c r="KG73" s="139"/>
      <c r="KH73" s="139"/>
      <c r="KI73" s="139"/>
      <c r="KJ73" s="139"/>
      <c r="KK73" s="139"/>
      <c r="KL73" s="139"/>
      <c r="KM73" s="139"/>
      <c r="KN73" s="139"/>
      <c r="KO73" s="139"/>
      <c r="KP73" s="139"/>
      <c r="KQ73" s="139"/>
      <c r="KR73" s="139"/>
      <c r="KS73" s="139"/>
      <c r="KT73" s="139"/>
      <c r="KU73" s="139"/>
      <c r="KV73" s="139"/>
      <c r="KW73" s="139"/>
      <c r="KX73" s="139"/>
      <c r="KY73" s="139"/>
      <c r="KZ73" s="139"/>
      <c r="LA73" s="139"/>
      <c r="LB73" s="139"/>
      <c r="LC73" s="139"/>
      <c r="LD73" s="139"/>
      <c r="LE73" s="139"/>
      <c r="LF73" s="139"/>
      <c r="LG73" s="139"/>
      <c r="LH73" s="139"/>
      <c r="LI73" s="139"/>
      <c r="LJ73" s="139"/>
      <c r="LK73" s="139"/>
      <c r="LL73" s="139"/>
      <c r="LM73" s="139"/>
      <c r="LN73" s="139"/>
      <c r="LO73" s="139"/>
      <c r="LP73" s="139"/>
      <c r="LQ73" s="139"/>
      <c r="LR73" s="139"/>
      <c r="LS73" s="139"/>
      <c r="LT73" s="139"/>
      <c r="LU73" s="139"/>
      <c r="LV73" s="139"/>
      <c r="LW73" s="139"/>
      <c r="LX73" s="139"/>
      <c r="LY73" s="139"/>
      <c r="LZ73" s="139"/>
      <c r="MA73" s="139"/>
      <c r="MB73" s="139"/>
      <c r="MC73" s="139"/>
      <c r="MD73" s="139"/>
      <c r="ME73" s="139"/>
      <c r="MF73" s="139"/>
      <c r="MG73" s="139"/>
      <c r="MH73" s="139"/>
    </row>
    <row r="74" spans="1:346" s="130" customFormat="1" ht="23" customHeight="1">
      <c r="A74" s="232" t="s">
        <v>154</v>
      </c>
      <c r="B74" s="263"/>
      <c r="C74" s="126" t="s">
        <v>7</v>
      </c>
      <c r="D74" s="126" t="s">
        <v>8</v>
      </c>
      <c r="E74" s="126" t="s">
        <v>9</v>
      </c>
      <c r="F74" s="126" t="s">
        <v>10</v>
      </c>
      <c r="G74" s="126" t="s">
        <v>11</v>
      </c>
      <c r="H74" s="126" t="s">
        <v>12</v>
      </c>
      <c r="I74" s="126" t="s">
        <v>13</v>
      </c>
      <c r="J74" s="126" t="s">
        <v>14</v>
      </c>
      <c r="K74" s="126" t="s">
        <v>15</v>
      </c>
      <c r="L74" s="126" t="s">
        <v>16</v>
      </c>
      <c r="M74" s="126" t="s">
        <v>17</v>
      </c>
      <c r="N74" s="126" t="s">
        <v>18</v>
      </c>
      <c r="O74" s="127" t="s">
        <v>47</v>
      </c>
      <c r="P74" s="173"/>
      <c r="Q74" s="173"/>
      <c r="R74" s="173"/>
      <c r="S74" s="173"/>
      <c r="T74" s="173"/>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c r="CF74" s="174"/>
      <c r="CG74" s="174"/>
      <c r="CH74" s="174"/>
      <c r="CI74" s="174"/>
      <c r="CJ74" s="174"/>
      <c r="CK74" s="174"/>
      <c r="CL74" s="174"/>
      <c r="CM74" s="174"/>
      <c r="CN74" s="174"/>
      <c r="CO74" s="174"/>
      <c r="CP74" s="174"/>
      <c r="CQ74" s="174"/>
      <c r="CR74" s="174"/>
      <c r="CS74" s="174"/>
      <c r="CT74" s="174"/>
      <c r="CU74" s="174"/>
      <c r="CV74" s="174"/>
      <c r="CW74" s="174"/>
      <c r="CX74" s="174"/>
      <c r="CY74" s="174"/>
      <c r="CZ74" s="174"/>
      <c r="DA74" s="174"/>
      <c r="DB74" s="174"/>
      <c r="DC74" s="174"/>
      <c r="DD74" s="174"/>
      <c r="DE74" s="174"/>
      <c r="DF74" s="174"/>
      <c r="DG74" s="174"/>
      <c r="DH74" s="174"/>
      <c r="DI74" s="174"/>
      <c r="DJ74" s="174"/>
      <c r="DK74" s="174"/>
      <c r="DL74" s="174"/>
      <c r="DM74" s="174"/>
      <c r="DN74" s="174"/>
      <c r="DO74" s="174"/>
      <c r="DP74" s="174"/>
      <c r="DQ74" s="174"/>
      <c r="DR74" s="174"/>
      <c r="DS74" s="174"/>
      <c r="DT74" s="174"/>
      <c r="DU74" s="174"/>
      <c r="DV74" s="174"/>
      <c r="DW74" s="174"/>
      <c r="DX74" s="174"/>
      <c r="DY74" s="174"/>
      <c r="DZ74" s="174"/>
      <c r="EA74" s="174"/>
      <c r="EB74" s="174"/>
      <c r="EC74" s="174"/>
      <c r="ED74" s="174"/>
      <c r="EE74" s="174"/>
      <c r="EF74" s="174"/>
      <c r="EG74" s="174"/>
      <c r="EH74" s="174"/>
      <c r="EI74" s="174"/>
      <c r="EJ74" s="174"/>
      <c r="EK74" s="174"/>
      <c r="EL74" s="174"/>
      <c r="EM74" s="174"/>
      <c r="EN74" s="174"/>
      <c r="EO74" s="174"/>
      <c r="EP74" s="174"/>
      <c r="EQ74" s="174"/>
      <c r="ER74" s="174"/>
      <c r="ES74" s="174"/>
      <c r="ET74" s="174"/>
      <c r="EU74" s="174"/>
      <c r="EV74" s="174"/>
      <c r="EW74" s="174"/>
      <c r="EX74" s="174"/>
      <c r="EY74" s="174"/>
      <c r="EZ74" s="174"/>
      <c r="FA74" s="174"/>
      <c r="FB74" s="174"/>
      <c r="FC74" s="174"/>
      <c r="FD74" s="174"/>
      <c r="FE74" s="174"/>
      <c r="FF74" s="174"/>
      <c r="FG74" s="174"/>
      <c r="FH74" s="174"/>
      <c r="FI74" s="174"/>
      <c r="FJ74" s="174"/>
      <c r="FK74" s="174"/>
      <c r="FL74" s="174"/>
      <c r="FM74" s="174"/>
      <c r="FN74" s="174"/>
      <c r="FO74" s="174"/>
      <c r="FP74" s="174"/>
      <c r="FQ74" s="174"/>
      <c r="FR74" s="174"/>
      <c r="FS74" s="174"/>
      <c r="FT74" s="174"/>
      <c r="FU74" s="174"/>
      <c r="FV74" s="174"/>
      <c r="FW74" s="174"/>
      <c r="FX74" s="174"/>
      <c r="FY74" s="174"/>
      <c r="FZ74" s="174"/>
      <c r="GA74" s="174"/>
      <c r="GB74" s="174"/>
      <c r="GC74" s="174"/>
      <c r="GD74" s="174"/>
      <c r="GE74" s="174"/>
      <c r="GF74" s="174"/>
      <c r="GG74" s="174"/>
      <c r="GH74" s="174"/>
      <c r="GI74" s="174"/>
      <c r="GJ74" s="174"/>
      <c r="GK74" s="174"/>
      <c r="GL74" s="174"/>
      <c r="GM74" s="174"/>
      <c r="GN74" s="174"/>
      <c r="GO74" s="174"/>
      <c r="GP74" s="174"/>
      <c r="GQ74" s="174"/>
      <c r="GR74" s="174"/>
      <c r="GS74" s="174"/>
      <c r="GT74" s="174"/>
      <c r="GU74" s="174"/>
      <c r="GV74" s="174"/>
      <c r="GW74" s="174"/>
      <c r="GX74" s="174"/>
      <c r="GY74" s="174"/>
      <c r="GZ74" s="174"/>
      <c r="HA74" s="174"/>
      <c r="HB74" s="174"/>
      <c r="HC74" s="174"/>
      <c r="HD74" s="174"/>
      <c r="HE74" s="174"/>
      <c r="HF74" s="174"/>
      <c r="HG74" s="174"/>
      <c r="HH74" s="174"/>
      <c r="HI74" s="174"/>
      <c r="HJ74" s="174"/>
      <c r="HK74" s="174"/>
      <c r="HL74" s="174"/>
      <c r="HM74" s="174"/>
      <c r="HN74" s="174"/>
      <c r="HO74" s="174"/>
      <c r="HP74" s="174"/>
      <c r="HQ74" s="174"/>
      <c r="HR74" s="174"/>
      <c r="HS74" s="174"/>
      <c r="HT74" s="174"/>
      <c r="HU74" s="174"/>
      <c r="HV74" s="174"/>
      <c r="HW74" s="174"/>
      <c r="HX74" s="174"/>
      <c r="HY74" s="174"/>
      <c r="HZ74" s="174"/>
      <c r="IA74" s="174"/>
      <c r="IB74" s="174"/>
      <c r="IC74" s="174"/>
      <c r="ID74" s="174"/>
      <c r="IE74" s="174"/>
      <c r="IF74" s="174"/>
      <c r="IG74" s="174"/>
      <c r="IH74" s="174"/>
      <c r="II74" s="174"/>
      <c r="IJ74" s="174"/>
      <c r="IK74" s="174"/>
      <c r="IL74" s="174"/>
      <c r="IM74" s="174"/>
      <c r="IN74" s="174"/>
      <c r="IO74" s="174"/>
      <c r="IP74" s="174"/>
      <c r="IQ74" s="174"/>
      <c r="IR74" s="174"/>
      <c r="IS74" s="174"/>
      <c r="IT74" s="174"/>
      <c r="IU74" s="174"/>
      <c r="IV74" s="174"/>
      <c r="IW74" s="174"/>
      <c r="IX74" s="174"/>
      <c r="IY74" s="174"/>
      <c r="IZ74" s="174"/>
      <c r="JA74" s="174"/>
      <c r="JB74" s="174"/>
      <c r="JC74" s="174"/>
      <c r="JD74" s="174"/>
      <c r="JE74" s="174"/>
      <c r="JF74" s="174"/>
      <c r="JG74" s="174"/>
      <c r="JH74" s="174"/>
      <c r="JI74" s="174"/>
      <c r="JJ74" s="174"/>
      <c r="JK74" s="174"/>
      <c r="JL74" s="174"/>
      <c r="JM74" s="174"/>
      <c r="JN74" s="174"/>
      <c r="JO74" s="174"/>
      <c r="JP74" s="174"/>
      <c r="JQ74" s="174"/>
      <c r="JR74" s="174"/>
      <c r="JS74" s="174"/>
      <c r="JT74" s="174"/>
      <c r="JU74" s="174"/>
      <c r="JV74" s="174"/>
      <c r="JW74" s="174"/>
      <c r="JX74" s="174"/>
      <c r="JY74" s="174"/>
      <c r="JZ74" s="174"/>
      <c r="KA74" s="174"/>
      <c r="KB74" s="174"/>
      <c r="KC74" s="174"/>
      <c r="KD74" s="174"/>
      <c r="KE74" s="174"/>
      <c r="KF74" s="174"/>
      <c r="KG74" s="174"/>
      <c r="KH74" s="174"/>
      <c r="KI74" s="174"/>
      <c r="KJ74" s="174"/>
      <c r="KK74" s="174"/>
      <c r="KL74" s="174"/>
      <c r="KM74" s="174"/>
      <c r="KN74" s="174"/>
      <c r="KO74" s="174"/>
      <c r="KP74" s="174"/>
      <c r="KQ74" s="174"/>
      <c r="KR74" s="174"/>
      <c r="KS74" s="174"/>
      <c r="KT74" s="174"/>
      <c r="KU74" s="174"/>
      <c r="KV74" s="174"/>
      <c r="KW74" s="174"/>
      <c r="KX74" s="174"/>
      <c r="KY74" s="174"/>
      <c r="KZ74" s="174"/>
      <c r="LA74" s="174"/>
      <c r="LB74" s="174"/>
      <c r="LC74" s="174"/>
      <c r="LD74" s="174"/>
      <c r="LE74" s="174"/>
      <c r="LF74" s="174"/>
      <c r="LG74" s="174"/>
      <c r="LH74" s="174"/>
      <c r="LI74" s="174"/>
      <c r="LJ74" s="174"/>
      <c r="LK74" s="174"/>
      <c r="LL74" s="174"/>
      <c r="LM74" s="174"/>
      <c r="LN74" s="174"/>
      <c r="LO74" s="174"/>
      <c r="LP74" s="174"/>
      <c r="LQ74" s="174"/>
      <c r="LR74" s="174"/>
      <c r="LS74" s="174"/>
      <c r="LT74" s="174"/>
      <c r="LU74" s="174"/>
      <c r="LV74" s="174"/>
      <c r="LW74" s="174"/>
      <c r="LX74" s="174"/>
      <c r="LY74" s="174"/>
      <c r="LZ74" s="174"/>
      <c r="MA74" s="174"/>
      <c r="MB74" s="174"/>
      <c r="MC74" s="174"/>
      <c r="MD74" s="174"/>
      <c r="ME74" s="174"/>
      <c r="MF74" s="174"/>
      <c r="MG74" s="174"/>
      <c r="MH74" s="174"/>
    </row>
    <row r="75" spans="1:346" ht="30" customHeight="1">
      <c r="A75" s="217" t="s">
        <v>91</v>
      </c>
      <c r="B75" s="225"/>
      <c r="C75" s="175">
        <v>0.48</v>
      </c>
      <c r="D75" s="175">
        <v>0.47</v>
      </c>
      <c r="E75" s="175">
        <v>0.42</v>
      </c>
      <c r="F75" s="175">
        <v>0.21</v>
      </c>
      <c r="G75" s="175">
        <v>0.28000000000000003</v>
      </c>
      <c r="H75" s="175">
        <v>0.12</v>
      </c>
      <c r="I75" s="175">
        <v>0.35</v>
      </c>
      <c r="J75" s="175">
        <v>0.49</v>
      </c>
      <c r="K75" s="175">
        <v>0.28000000000000003</v>
      </c>
      <c r="L75" s="175">
        <v>0.21</v>
      </c>
      <c r="M75" s="175">
        <v>0.43</v>
      </c>
      <c r="N75" s="175">
        <v>0.38</v>
      </c>
      <c r="O75" s="176">
        <v>4.12</v>
      </c>
      <c r="P75" s="96"/>
      <c r="Q75" s="96"/>
      <c r="R75" s="96"/>
      <c r="S75" s="96"/>
      <c r="T75" s="96"/>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c r="CA75" s="119"/>
      <c r="CB75" s="119"/>
      <c r="CC75" s="119"/>
      <c r="CD75" s="119"/>
      <c r="CE75" s="119"/>
      <c r="CF75" s="119"/>
      <c r="CG75" s="119"/>
      <c r="CH75" s="119"/>
      <c r="CI75" s="119"/>
      <c r="CJ75" s="119"/>
      <c r="CK75" s="119"/>
      <c r="CL75" s="119"/>
      <c r="CM75" s="119"/>
      <c r="CN75" s="119"/>
      <c r="CO75" s="119"/>
      <c r="CP75" s="119"/>
      <c r="CQ75" s="119"/>
      <c r="CR75" s="119"/>
      <c r="CS75" s="119"/>
      <c r="CT75" s="119"/>
      <c r="CU75" s="119"/>
      <c r="CV75" s="119"/>
      <c r="CW75" s="119"/>
      <c r="CX75" s="119"/>
      <c r="CY75" s="119"/>
      <c r="CZ75" s="119"/>
      <c r="DA75" s="119"/>
      <c r="DB75" s="119"/>
      <c r="DC75" s="119"/>
      <c r="DD75" s="119"/>
      <c r="DE75" s="119"/>
      <c r="DF75" s="119"/>
      <c r="DG75" s="119"/>
      <c r="DH75" s="119"/>
      <c r="DI75" s="119"/>
      <c r="DJ75" s="119"/>
      <c r="DK75" s="119"/>
      <c r="DL75" s="119"/>
      <c r="DM75" s="119"/>
      <c r="DN75" s="119"/>
      <c r="DO75" s="119"/>
      <c r="DP75" s="119"/>
      <c r="DQ75" s="119"/>
      <c r="DR75" s="119"/>
      <c r="DS75" s="119"/>
      <c r="DT75" s="119"/>
      <c r="DU75" s="119"/>
      <c r="DV75" s="119"/>
      <c r="DW75" s="119"/>
      <c r="DX75" s="119"/>
      <c r="DY75" s="119"/>
      <c r="DZ75" s="119"/>
      <c r="EA75" s="119"/>
      <c r="EB75" s="119"/>
      <c r="EC75" s="119"/>
      <c r="ED75" s="119"/>
      <c r="EE75" s="119"/>
      <c r="EF75" s="119"/>
      <c r="EG75" s="119"/>
      <c r="EH75" s="119"/>
      <c r="EI75" s="119"/>
      <c r="EJ75" s="119"/>
      <c r="EK75" s="119"/>
      <c r="EL75" s="119"/>
      <c r="EM75" s="119"/>
      <c r="EN75" s="119"/>
      <c r="EO75" s="119"/>
      <c r="EP75" s="119"/>
      <c r="EQ75" s="119"/>
      <c r="ER75" s="119"/>
      <c r="ES75" s="119"/>
      <c r="ET75" s="119"/>
      <c r="EU75" s="119"/>
      <c r="EV75" s="119"/>
      <c r="EW75" s="119"/>
      <c r="EX75" s="119"/>
      <c r="EY75" s="119"/>
      <c r="EZ75" s="119"/>
      <c r="FA75" s="119"/>
      <c r="FB75" s="119"/>
      <c r="FC75" s="119"/>
      <c r="FD75" s="119"/>
      <c r="FE75" s="119"/>
      <c r="FF75" s="119"/>
      <c r="FG75" s="119"/>
      <c r="FH75" s="119"/>
      <c r="FI75" s="119"/>
      <c r="FJ75" s="119"/>
      <c r="FK75" s="119"/>
      <c r="FL75" s="119"/>
      <c r="FM75" s="119"/>
      <c r="FN75" s="119"/>
      <c r="FO75" s="119"/>
      <c r="FP75" s="119"/>
      <c r="FQ75" s="119"/>
      <c r="FR75" s="119"/>
      <c r="FS75" s="119"/>
      <c r="FT75" s="119"/>
      <c r="FU75" s="119"/>
      <c r="FV75" s="119"/>
      <c r="FW75" s="119"/>
      <c r="FX75" s="119"/>
      <c r="FY75" s="119"/>
      <c r="FZ75" s="119"/>
      <c r="GA75" s="119"/>
      <c r="GB75" s="119"/>
      <c r="GC75" s="119"/>
      <c r="GD75" s="119"/>
      <c r="GE75" s="119"/>
      <c r="GF75" s="119"/>
      <c r="GG75" s="119"/>
      <c r="GH75" s="119"/>
      <c r="GI75" s="119"/>
      <c r="GJ75" s="119"/>
      <c r="GK75" s="119"/>
      <c r="GL75" s="119"/>
      <c r="GM75" s="119"/>
      <c r="GN75" s="119"/>
      <c r="GO75" s="119"/>
      <c r="GP75" s="119"/>
      <c r="GQ75" s="119"/>
      <c r="GR75" s="119"/>
      <c r="GS75" s="119"/>
      <c r="GT75" s="119"/>
      <c r="GU75" s="119"/>
      <c r="GV75" s="119"/>
      <c r="GW75" s="119"/>
      <c r="GX75" s="119"/>
      <c r="GY75" s="119"/>
      <c r="GZ75" s="119"/>
      <c r="HA75" s="119"/>
      <c r="HB75" s="119"/>
      <c r="HC75" s="119"/>
      <c r="HD75" s="119"/>
      <c r="HE75" s="119"/>
      <c r="HF75" s="119"/>
      <c r="HG75" s="119"/>
      <c r="HH75" s="119"/>
      <c r="HI75" s="119"/>
      <c r="HJ75" s="119"/>
      <c r="HK75" s="119"/>
      <c r="HL75" s="119"/>
      <c r="HM75" s="119"/>
      <c r="HN75" s="119"/>
      <c r="HO75" s="119"/>
      <c r="HP75" s="119"/>
      <c r="HQ75" s="119"/>
      <c r="HR75" s="119"/>
      <c r="HS75" s="119"/>
      <c r="HT75" s="119"/>
      <c r="HU75" s="119"/>
      <c r="HV75" s="119"/>
      <c r="HW75" s="119"/>
      <c r="HX75" s="119"/>
      <c r="HY75" s="119"/>
      <c r="HZ75" s="119"/>
      <c r="IA75" s="119"/>
      <c r="IB75" s="119"/>
      <c r="IC75" s="119"/>
      <c r="ID75" s="119"/>
      <c r="IE75" s="119"/>
      <c r="IF75" s="119"/>
      <c r="IG75" s="119"/>
      <c r="IH75" s="119"/>
      <c r="II75" s="119"/>
      <c r="IJ75" s="119"/>
      <c r="IK75" s="119"/>
      <c r="IL75" s="119"/>
      <c r="IM75" s="119"/>
      <c r="IN75" s="119"/>
      <c r="IO75" s="119"/>
      <c r="IP75" s="119"/>
      <c r="IQ75" s="119"/>
      <c r="IR75" s="119"/>
      <c r="IS75" s="119"/>
      <c r="IT75" s="119"/>
      <c r="IU75" s="119"/>
      <c r="IV75" s="119"/>
      <c r="IW75" s="119"/>
      <c r="IX75" s="119"/>
      <c r="IY75" s="119"/>
      <c r="IZ75" s="119"/>
      <c r="JA75" s="119"/>
      <c r="JB75" s="119"/>
      <c r="JC75" s="119"/>
      <c r="JD75" s="119"/>
      <c r="JE75" s="119"/>
      <c r="JF75" s="119"/>
      <c r="JG75" s="119"/>
      <c r="JH75" s="119"/>
      <c r="JI75" s="119"/>
      <c r="JJ75" s="119"/>
      <c r="JK75" s="119"/>
      <c r="JL75" s="119"/>
      <c r="JM75" s="119"/>
      <c r="JN75" s="119"/>
      <c r="JO75" s="119"/>
      <c r="JP75" s="119"/>
      <c r="JQ75" s="119"/>
      <c r="JR75" s="119"/>
      <c r="JS75" s="119"/>
      <c r="JT75" s="119"/>
      <c r="JU75" s="119"/>
      <c r="JV75" s="119"/>
      <c r="JW75" s="119"/>
      <c r="JX75" s="119"/>
      <c r="JY75" s="119"/>
      <c r="JZ75" s="119"/>
      <c r="KA75" s="119"/>
      <c r="KB75" s="119"/>
      <c r="KC75" s="119"/>
      <c r="KD75" s="119"/>
      <c r="KE75" s="119"/>
      <c r="KF75" s="119"/>
      <c r="KG75" s="119"/>
      <c r="KH75" s="119"/>
      <c r="KI75" s="119"/>
      <c r="KJ75" s="119"/>
      <c r="KK75" s="119"/>
      <c r="KL75" s="119"/>
      <c r="KM75" s="119"/>
      <c r="KN75" s="119"/>
      <c r="KO75" s="119"/>
      <c r="KP75" s="119"/>
      <c r="KQ75" s="119"/>
      <c r="KR75" s="119"/>
      <c r="KS75" s="119"/>
      <c r="KT75" s="119"/>
      <c r="KU75" s="119"/>
      <c r="KV75" s="119"/>
      <c r="KW75" s="119"/>
      <c r="KX75" s="119"/>
      <c r="KY75" s="119"/>
      <c r="KZ75" s="119"/>
      <c r="LA75" s="119"/>
      <c r="LB75" s="119"/>
      <c r="LC75" s="119"/>
      <c r="LD75" s="119"/>
      <c r="LE75" s="119"/>
      <c r="LF75" s="119"/>
      <c r="LG75" s="119"/>
      <c r="LH75" s="119"/>
      <c r="LI75" s="119"/>
      <c r="LJ75" s="119"/>
      <c r="LK75" s="119"/>
      <c r="LL75" s="119"/>
      <c r="LM75" s="119"/>
      <c r="LN75" s="119"/>
      <c r="LO75" s="119"/>
      <c r="LP75" s="119"/>
      <c r="LQ75" s="119"/>
      <c r="LR75" s="119"/>
      <c r="LS75" s="119"/>
      <c r="LT75" s="119"/>
      <c r="LU75" s="119"/>
      <c r="LV75" s="119"/>
      <c r="LW75" s="119"/>
      <c r="LX75" s="119"/>
      <c r="LY75" s="119"/>
      <c r="LZ75" s="119"/>
      <c r="MA75" s="119"/>
      <c r="MB75" s="119"/>
      <c r="MC75" s="119"/>
      <c r="MD75" s="119"/>
      <c r="ME75" s="119"/>
      <c r="MF75" s="119"/>
      <c r="MG75" s="119"/>
      <c r="MH75" s="119"/>
    </row>
    <row r="76" spans="1:346" s="177" customFormat="1" ht="33" customHeight="1">
      <c r="A76" s="226" t="s">
        <v>92</v>
      </c>
      <c r="B76" s="227"/>
      <c r="C76" s="117">
        <v>1.57</v>
      </c>
      <c r="D76" s="117">
        <v>2.5</v>
      </c>
      <c r="E76" s="117">
        <v>5.26</v>
      </c>
      <c r="F76" s="117">
        <v>8.43</v>
      </c>
      <c r="G76" s="117">
        <v>12.38</v>
      </c>
      <c r="H76" s="117">
        <v>14.8</v>
      </c>
      <c r="I76" s="117">
        <v>17.02</v>
      </c>
      <c r="J76" s="117">
        <v>13.9</v>
      </c>
      <c r="K76" s="117">
        <v>11.17</v>
      </c>
      <c r="L76" s="117">
        <v>6.43</v>
      </c>
      <c r="M76" s="117">
        <v>2.65</v>
      </c>
      <c r="N76" s="117">
        <v>1.43</v>
      </c>
      <c r="O76" s="111">
        <v>97.54</v>
      </c>
      <c r="P76" s="112"/>
      <c r="Q76" s="112"/>
      <c r="R76" s="112"/>
      <c r="S76" s="112"/>
      <c r="T76" s="112"/>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8"/>
      <c r="BQ76" s="118"/>
      <c r="BR76" s="118"/>
      <c r="BS76" s="118"/>
      <c r="BT76" s="118"/>
      <c r="BU76" s="118"/>
      <c r="BV76" s="118"/>
      <c r="BW76" s="118"/>
      <c r="BX76" s="118"/>
      <c r="BY76" s="118"/>
      <c r="BZ76" s="118"/>
      <c r="CA76" s="118"/>
      <c r="CB76" s="118"/>
      <c r="CC76" s="118"/>
      <c r="CD76" s="118"/>
      <c r="CE76" s="118"/>
      <c r="CF76" s="118"/>
      <c r="CG76" s="118"/>
      <c r="CH76" s="118"/>
      <c r="CI76" s="118"/>
      <c r="CJ76" s="118"/>
      <c r="CK76" s="118"/>
      <c r="CL76" s="118"/>
      <c r="CM76" s="118"/>
      <c r="CN76" s="118"/>
      <c r="CO76" s="118"/>
      <c r="CP76" s="118"/>
      <c r="CQ76" s="118"/>
      <c r="CR76" s="118"/>
      <c r="CS76" s="118"/>
      <c r="CT76" s="118"/>
      <c r="CU76" s="118"/>
      <c r="CV76" s="118"/>
      <c r="CW76" s="118"/>
      <c r="CX76" s="118"/>
      <c r="CY76" s="118"/>
      <c r="CZ76" s="118"/>
      <c r="DA76" s="118"/>
      <c r="DB76" s="118"/>
      <c r="DC76" s="118"/>
      <c r="DD76" s="118"/>
      <c r="DE76" s="118"/>
      <c r="DF76" s="118"/>
      <c r="DG76" s="118"/>
      <c r="DH76" s="118"/>
      <c r="DI76" s="118"/>
      <c r="DJ76" s="118"/>
      <c r="DK76" s="118"/>
      <c r="DL76" s="118"/>
      <c r="DM76" s="118"/>
      <c r="DN76" s="118"/>
      <c r="DO76" s="118"/>
      <c r="DP76" s="118"/>
      <c r="DQ76" s="118"/>
      <c r="DR76" s="118"/>
      <c r="DS76" s="118"/>
      <c r="DT76" s="118"/>
      <c r="DU76" s="118"/>
      <c r="DV76" s="118"/>
      <c r="DW76" s="118"/>
      <c r="DX76" s="118"/>
      <c r="DY76" s="118"/>
      <c r="DZ76" s="118"/>
      <c r="EA76" s="118"/>
      <c r="EB76" s="118"/>
      <c r="EC76" s="118"/>
      <c r="ED76" s="118"/>
      <c r="EE76" s="118"/>
      <c r="EF76" s="118"/>
      <c r="EG76" s="118"/>
      <c r="EH76" s="118"/>
      <c r="EI76" s="118"/>
      <c r="EJ76" s="118"/>
      <c r="EK76" s="118"/>
      <c r="EL76" s="118"/>
      <c r="EM76" s="118"/>
      <c r="EN76" s="118"/>
      <c r="EO76" s="118"/>
      <c r="EP76" s="118"/>
      <c r="EQ76" s="118"/>
      <c r="ER76" s="118"/>
      <c r="ES76" s="118"/>
      <c r="ET76" s="118"/>
      <c r="EU76" s="118"/>
      <c r="EV76" s="118"/>
      <c r="EW76" s="118"/>
      <c r="EX76" s="118"/>
      <c r="EY76" s="118"/>
      <c r="EZ76" s="118"/>
      <c r="FA76" s="118"/>
      <c r="FB76" s="118"/>
      <c r="FC76" s="118"/>
      <c r="FD76" s="118"/>
      <c r="FE76" s="118"/>
      <c r="FF76" s="118"/>
      <c r="FG76" s="118"/>
      <c r="FH76" s="118"/>
      <c r="FI76" s="118"/>
      <c r="FJ76" s="118"/>
      <c r="FK76" s="118"/>
      <c r="FL76" s="118"/>
      <c r="FM76" s="118"/>
      <c r="FN76" s="118"/>
      <c r="FO76" s="118"/>
      <c r="FP76" s="118"/>
      <c r="FQ76" s="118"/>
      <c r="FR76" s="118"/>
      <c r="FS76" s="118"/>
      <c r="FT76" s="118"/>
      <c r="FU76" s="118"/>
      <c r="FV76" s="118"/>
      <c r="FW76" s="118"/>
      <c r="FX76" s="118"/>
      <c r="FY76" s="118"/>
      <c r="FZ76" s="118"/>
      <c r="GA76" s="118"/>
      <c r="GB76" s="118"/>
      <c r="GC76" s="118"/>
      <c r="GD76" s="118"/>
      <c r="GE76" s="118"/>
      <c r="GF76" s="118"/>
      <c r="GG76" s="118"/>
      <c r="GH76" s="118"/>
      <c r="GI76" s="118"/>
      <c r="GJ76" s="118"/>
      <c r="GK76" s="118"/>
      <c r="GL76" s="118"/>
      <c r="GM76" s="118"/>
      <c r="GN76" s="118"/>
      <c r="GO76" s="118"/>
      <c r="GP76" s="118"/>
      <c r="GQ76" s="118"/>
      <c r="GR76" s="118"/>
      <c r="GS76" s="118"/>
      <c r="GT76" s="118"/>
      <c r="GU76" s="118"/>
      <c r="GV76" s="118"/>
      <c r="GW76" s="118"/>
      <c r="GX76" s="118"/>
      <c r="GY76" s="118"/>
      <c r="GZ76" s="118"/>
      <c r="HA76" s="118"/>
      <c r="HB76" s="118"/>
      <c r="HC76" s="118"/>
      <c r="HD76" s="118"/>
      <c r="HE76" s="118"/>
      <c r="HF76" s="118"/>
      <c r="HG76" s="118"/>
      <c r="HH76" s="118"/>
      <c r="HI76" s="118"/>
      <c r="HJ76" s="118"/>
      <c r="HK76" s="118"/>
      <c r="HL76" s="118"/>
      <c r="HM76" s="118"/>
      <c r="HN76" s="118"/>
      <c r="HO76" s="118"/>
      <c r="HP76" s="118"/>
      <c r="HQ76" s="118"/>
      <c r="HR76" s="118"/>
      <c r="HS76" s="118"/>
      <c r="HT76" s="118"/>
      <c r="HU76" s="118"/>
      <c r="HV76" s="118"/>
      <c r="HW76" s="118"/>
      <c r="HX76" s="118"/>
      <c r="HY76" s="118"/>
      <c r="HZ76" s="118"/>
      <c r="IA76" s="118"/>
      <c r="IB76" s="118"/>
      <c r="IC76" s="118"/>
      <c r="ID76" s="118"/>
      <c r="IE76" s="118"/>
      <c r="IF76" s="118"/>
      <c r="IG76" s="118"/>
      <c r="IH76" s="118"/>
      <c r="II76" s="118"/>
      <c r="IJ76" s="118"/>
      <c r="IK76" s="118"/>
      <c r="IL76" s="118"/>
      <c r="IM76" s="118"/>
      <c r="IN76" s="118"/>
      <c r="IO76" s="118"/>
      <c r="IP76" s="118"/>
      <c r="IQ76" s="118"/>
      <c r="IR76" s="118"/>
      <c r="IS76" s="118"/>
      <c r="IT76" s="118"/>
      <c r="IU76" s="118"/>
      <c r="IV76" s="118"/>
      <c r="IW76" s="118"/>
      <c r="IX76" s="118"/>
      <c r="IY76" s="118"/>
      <c r="IZ76" s="118"/>
      <c r="JA76" s="118"/>
      <c r="JB76" s="118"/>
      <c r="JC76" s="118"/>
      <c r="JD76" s="118"/>
      <c r="JE76" s="118"/>
      <c r="JF76" s="118"/>
      <c r="JG76" s="118"/>
      <c r="JH76" s="118"/>
      <c r="JI76" s="118"/>
      <c r="JJ76" s="118"/>
      <c r="JK76" s="118"/>
      <c r="JL76" s="118"/>
      <c r="JM76" s="118"/>
      <c r="JN76" s="118"/>
      <c r="JO76" s="118"/>
      <c r="JP76" s="118"/>
      <c r="JQ76" s="118"/>
      <c r="JR76" s="118"/>
      <c r="JS76" s="118"/>
      <c r="JT76" s="118"/>
      <c r="JU76" s="118"/>
      <c r="JV76" s="118"/>
      <c r="JW76" s="118"/>
      <c r="JX76" s="118"/>
      <c r="JY76" s="118"/>
      <c r="JZ76" s="118"/>
      <c r="KA76" s="118"/>
      <c r="KB76" s="118"/>
      <c r="KC76" s="118"/>
      <c r="KD76" s="118"/>
      <c r="KE76" s="118"/>
      <c r="KF76" s="118"/>
      <c r="KG76" s="118"/>
      <c r="KH76" s="118"/>
      <c r="KI76" s="118"/>
      <c r="KJ76" s="118"/>
      <c r="KK76" s="118"/>
      <c r="KL76" s="118"/>
      <c r="KM76" s="118"/>
      <c r="KN76" s="118"/>
      <c r="KO76" s="118"/>
      <c r="KP76" s="118"/>
      <c r="KQ76" s="118"/>
      <c r="KR76" s="118"/>
      <c r="KS76" s="118"/>
      <c r="KT76" s="118"/>
      <c r="KU76" s="118"/>
      <c r="KV76" s="118"/>
      <c r="KW76" s="118"/>
      <c r="KX76" s="118"/>
      <c r="KY76" s="118"/>
      <c r="KZ76" s="118"/>
      <c r="LA76" s="118"/>
      <c r="LB76" s="118"/>
      <c r="LC76" s="118"/>
      <c r="LD76" s="118"/>
      <c r="LE76" s="118"/>
      <c r="LF76" s="118"/>
      <c r="LG76" s="118"/>
      <c r="LH76" s="118"/>
      <c r="LI76" s="118"/>
      <c r="LJ76" s="118"/>
      <c r="LK76" s="118"/>
      <c r="LL76" s="118"/>
      <c r="LM76" s="118"/>
      <c r="LN76" s="118"/>
      <c r="LO76" s="118"/>
      <c r="LP76" s="118"/>
      <c r="LQ76" s="118"/>
      <c r="LR76" s="118"/>
      <c r="LS76" s="118"/>
      <c r="LT76" s="118"/>
      <c r="LU76" s="118"/>
      <c r="LV76" s="118"/>
      <c r="LW76" s="118"/>
      <c r="LX76" s="118"/>
      <c r="LY76" s="118"/>
      <c r="LZ76" s="118"/>
      <c r="MA76" s="118"/>
      <c r="MB76" s="118"/>
      <c r="MC76" s="118"/>
      <c r="MD76" s="118"/>
      <c r="ME76" s="118"/>
      <c r="MF76" s="118"/>
      <c r="MG76" s="118"/>
      <c r="MH76" s="118"/>
    </row>
    <row r="77" spans="1:346" ht="71" customHeight="1">
      <c r="A77" s="220" t="s">
        <v>162</v>
      </c>
      <c r="B77" s="221"/>
      <c r="C77" s="132"/>
      <c r="D77" s="113"/>
      <c r="E77" s="113"/>
      <c r="F77" s="113"/>
      <c r="G77" s="113"/>
      <c r="H77" s="113"/>
      <c r="I77" s="113"/>
      <c r="J77" s="113"/>
      <c r="K77" s="113"/>
      <c r="L77" s="113"/>
      <c r="M77" s="113"/>
      <c r="N77" s="113"/>
      <c r="O77" s="108"/>
      <c r="P77" s="109"/>
      <c r="Q77" s="109"/>
      <c r="R77" s="109"/>
      <c r="S77" s="109"/>
      <c r="T77" s="109"/>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115"/>
      <c r="DF77" s="115"/>
      <c r="DG77" s="115"/>
      <c r="DH77" s="115"/>
      <c r="DI77" s="115"/>
      <c r="DJ77" s="115"/>
      <c r="DK77" s="115"/>
      <c r="DL77" s="115"/>
      <c r="DM77" s="115"/>
      <c r="DN77" s="115"/>
      <c r="DO77" s="115"/>
      <c r="DP77" s="115"/>
      <c r="DQ77" s="115"/>
      <c r="DR77" s="115"/>
      <c r="DS77" s="115"/>
      <c r="DT77" s="115"/>
      <c r="DU77" s="115"/>
      <c r="DV77" s="115"/>
      <c r="DW77" s="115"/>
      <c r="DX77" s="115"/>
      <c r="DY77" s="115"/>
      <c r="DZ77" s="115"/>
      <c r="EA77" s="115"/>
      <c r="EB77" s="115"/>
      <c r="EC77" s="115"/>
      <c r="ED77" s="115"/>
      <c r="EE77" s="115"/>
      <c r="EF77" s="115"/>
      <c r="EG77" s="115"/>
      <c r="EH77" s="115"/>
      <c r="EI77" s="115"/>
      <c r="EJ77" s="115"/>
      <c r="EK77" s="115"/>
      <c r="EL77" s="115"/>
      <c r="EM77" s="115"/>
      <c r="EN77" s="115"/>
      <c r="EO77" s="115"/>
      <c r="EP77" s="115"/>
      <c r="EQ77" s="115"/>
      <c r="ER77" s="115"/>
      <c r="ES77" s="115"/>
      <c r="ET77" s="115"/>
      <c r="EU77" s="115"/>
      <c r="EV77" s="115"/>
      <c r="EW77" s="115"/>
      <c r="EX77" s="115"/>
      <c r="EY77" s="115"/>
      <c r="EZ77" s="115"/>
      <c r="FA77" s="115"/>
      <c r="FB77" s="115"/>
      <c r="FC77" s="115"/>
      <c r="FD77" s="115"/>
      <c r="FE77" s="115"/>
      <c r="FF77" s="115"/>
      <c r="FG77" s="115"/>
      <c r="FH77" s="115"/>
      <c r="FI77" s="115"/>
      <c r="FJ77" s="115"/>
      <c r="FK77" s="115"/>
      <c r="FL77" s="115"/>
      <c r="FM77" s="115"/>
      <c r="FN77" s="115"/>
      <c r="FO77" s="115"/>
      <c r="FP77" s="115"/>
      <c r="FQ77" s="115"/>
      <c r="FR77" s="115"/>
      <c r="FS77" s="115"/>
      <c r="FT77" s="115"/>
      <c r="FU77" s="115"/>
      <c r="FV77" s="115"/>
      <c r="FW77" s="115"/>
      <c r="FX77" s="115"/>
      <c r="FY77" s="115"/>
      <c r="FZ77" s="115"/>
      <c r="GA77" s="115"/>
      <c r="GB77" s="115"/>
      <c r="GC77" s="115"/>
      <c r="GD77" s="115"/>
      <c r="GE77" s="115"/>
      <c r="GF77" s="115"/>
      <c r="GG77" s="115"/>
      <c r="GH77" s="115"/>
      <c r="GI77" s="115"/>
      <c r="GJ77" s="115"/>
      <c r="GK77" s="115"/>
      <c r="GL77" s="115"/>
      <c r="GM77" s="115"/>
      <c r="GN77" s="115"/>
      <c r="GO77" s="115"/>
      <c r="GP77" s="115"/>
      <c r="GQ77" s="115"/>
      <c r="GR77" s="115"/>
      <c r="GS77" s="115"/>
      <c r="GT77" s="115"/>
      <c r="GU77" s="115"/>
      <c r="GV77" s="115"/>
      <c r="GW77" s="115"/>
      <c r="GX77" s="115"/>
      <c r="GY77" s="115"/>
      <c r="GZ77" s="115"/>
      <c r="HA77" s="115"/>
      <c r="HB77" s="115"/>
      <c r="HC77" s="115"/>
      <c r="HD77" s="115"/>
      <c r="HE77" s="115"/>
      <c r="HF77" s="115"/>
      <c r="HG77" s="115"/>
      <c r="HH77" s="115"/>
      <c r="HI77" s="115"/>
      <c r="HJ77" s="115"/>
      <c r="HK77" s="115"/>
      <c r="HL77" s="115"/>
      <c r="HM77" s="115"/>
      <c r="HN77" s="115"/>
      <c r="HO77" s="115"/>
      <c r="HP77" s="115"/>
      <c r="HQ77" s="115"/>
      <c r="HR77" s="115"/>
      <c r="HS77" s="115"/>
      <c r="HT77" s="115"/>
      <c r="HU77" s="115"/>
      <c r="HV77" s="115"/>
      <c r="HW77" s="115"/>
      <c r="HX77" s="115"/>
      <c r="HY77" s="115"/>
      <c r="HZ77" s="115"/>
      <c r="IA77" s="115"/>
      <c r="IB77" s="115"/>
      <c r="IC77" s="115"/>
      <c r="ID77" s="115"/>
      <c r="IE77" s="115"/>
      <c r="IF77" s="115"/>
      <c r="IG77" s="115"/>
      <c r="IH77" s="115"/>
      <c r="II77" s="115"/>
      <c r="IJ77" s="115"/>
      <c r="IK77" s="115"/>
      <c r="IL77" s="115"/>
      <c r="IM77" s="115"/>
      <c r="IN77" s="115"/>
      <c r="IO77" s="115"/>
      <c r="IP77" s="115"/>
      <c r="IQ77" s="115"/>
      <c r="IR77" s="115"/>
      <c r="IS77" s="115"/>
      <c r="IT77" s="115"/>
      <c r="IU77" s="115"/>
      <c r="IV77" s="115"/>
      <c r="IW77" s="115"/>
      <c r="IX77" s="115"/>
      <c r="IY77" s="115"/>
      <c r="IZ77" s="115"/>
      <c r="JA77" s="115"/>
      <c r="JB77" s="115"/>
      <c r="JC77" s="115"/>
      <c r="JD77" s="115"/>
      <c r="JE77" s="115"/>
      <c r="JF77" s="115"/>
      <c r="JG77" s="115"/>
      <c r="JH77" s="115"/>
      <c r="JI77" s="115"/>
      <c r="JJ77" s="115"/>
      <c r="JK77" s="115"/>
      <c r="JL77" s="115"/>
      <c r="JM77" s="115"/>
      <c r="JN77" s="115"/>
      <c r="JO77" s="115"/>
      <c r="JP77" s="115"/>
      <c r="JQ77" s="115"/>
      <c r="JR77" s="115"/>
      <c r="JS77" s="115"/>
      <c r="JT77" s="115"/>
      <c r="JU77" s="115"/>
      <c r="JV77" s="115"/>
      <c r="JW77" s="115"/>
      <c r="JX77" s="115"/>
      <c r="JY77" s="115"/>
      <c r="JZ77" s="115"/>
      <c r="KA77" s="115"/>
      <c r="KB77" s="115"/>
      <c r="KC77" s="115"/>
      <c r="KD77" s="115"/>
      <c r="KE77" s="115"/>
      <c r="KF77" s="115"/>
      <c r="KG77" s="115"/>
      <c r="KH77" s="115"/>
      <c r="KI77" s="115"/>
      <c r="KJ77" s="115"/>
      <c r="KK77" s="115"/>
      <c r="KL77" s="115"/>
      <c r="KM77" s="115"/>
      <c r="KN77" s="115"/>
      <c r="KO77" s="115"/>
      <c r="KP77" s="115"/>
      <c r="KQ77" s="115"/>
      <c r="KR77" s="115"/>
      <c r="KS77" s="115"/>
      <c r="KT77" s="115"/>
      <c r="KU77" s="115"/>
      <c r="KV77" s="115"/>
      <c r="KW77" s="115"/>
      <c r="KX77" s="115"/>
      <c r="KY77" s="115"/>
      <c r="KZ77" s="115"/>
      <c r="LA77" s="115"/>
      <c r="LB77" s="115"/>
      <c r="LC77" s="115"/>
      <c r="LD77" s="115"/>
      <c r="LE77" s="115"/>
      <c r="LF77" s="115"/>
      <c r="LG77" s="115"/>
      <c r="LH77" s="115"/>
      <c r="LI77" s="115"/>
      <c r="LJ77" s="115"/>
      <c r="LK77" s="115"/>
      <c r="LL77" s="115"/>
      <c r="LM77" s="115"/>
      <c r="LN77" s="115"/>
      <c r="LO77" s="115"/>
      <c r="LP77" s="115"/>
      <c r="LQ77" s="115"/>
      <c r="LR77" s="115"/>
      <c r="LS77" s="115"/>
      <c r="LT77" s="115"/>
      <c r="LU77" s="115"/>
      <c r="LV77" s="115"/>
      <c r="LW77" s="115"/>
      <c r="LX77" s="115"/>
      <c r="LY77" s="115"/>
      <c r="LZ77" s="115"/>
      <c r="MA77" s="115"/>
      <c r="MB77" s="115"/>
      <c r="MC77" s="115"/>
      <c r="MD77" s="115"/>
      <c r="ME77" s="115"/>
      <c r="MF77" s="115"/>
      <c r="MG77" s="115"/>
      <c r="MH77" s="115"/>
    </row>
    <row r="78" spans="1:346" s="178" customFormat="1" ht="15" customHeight="1">
      <c r="A78" s="237" t="s">
        <v>159</v>
      </c>
      <c r="B78" s="238"/>
      <c r="C78" s="238"/>
      <c r="D78" s="238"/>
      <c r="E78" s="238"/>
      <c r="F78" s="238"/>
      <c r="G78" s="238"/>
      <c r="H78" s="238"/>
      <c r="I78" s="238"/>
      <c r="J78" s="238"/>
      <c r="K78" s="238"/>
      <c r="L78" s="238"/>
      <c r="M78" s="238"/>
      <c r="N78" s="238"/>
      <c r="O78" s="239"/>
      <c r="P78" s="96"/>
      <c r="Q78" s="96"/>
      <c r="R78" s="96"/>
      <c r="S78" s="96"/>
      <c r="T78" s="96"/>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c r="CO78" s="119"/>
      <c r="CP78" s="119"/>
      <c r="CQ78" s="119"/>
      <c r="CR78" s="119"/>
      <c r="CS78" s="119"/>
      <c r="CT78" s="119"/>
      <c r="CU78" s="119"/>
      <c r="CV78" s="119"/>
      <c r="CW78" s="119"/>
      <c r="CX78" s="119"/>
      <c r="CY78" s="119"/>
      <c r="CZ78" s="119"/>
      <c r="DA78" s="119"/>
      <c r="DB78" s="119"/>
      <c r="DC78" s="119"/>
      <c r="DD78" s="119"/>
      <c r="DE78" s="119"/>
      <c r="DF78" s="119"/>
      <c r="DG78" s="119"/>
      <c r="DH78" s="119"/>
      <c r="DI78" s="119"/>
      <c r="DJ78" s="119"/>
      <c r="DK78" s="119"/>
      <c r="DL78" s="119"/>
      <c r="DM78" s="119"/>
      <c r="DN78" s="119"/>
      <c r="DO78" s="119"/>
      <c r="DP78" s="119"/>
      <c r="DQ78" s="119"/>
      <c r="DR78" s="119"/>
      <c r="DS78" s="119"/>
      <c r="DT78" s="119"/>
      <c r="DU78" s="119"/>
      <c r="DV78" s="119"/>
      <c r="DW78" s="119"/>
      <c r="DX78" s="119"/>
      <c r="DY78" s="119"/>
      <c r="DZ78" s="119"/>
      <c r="EA78" s="119"/>
      <c r="EB78" s="119"/>
      <c r="EC78" s="119"/>
      <c r="ED78" s="119"/>
      <c r="EE78" s="119"/>
      <c r="EF78" s="119"/>
      <c r="EG78" s="119"/>
      <c r="EH78" s="119"/>
      <c r="EI78" s="119"/>
      <c r="EJ78" s="119"/>
      <c r="EK78" s="119"/>
      <c r="EL78" s="119"/>
      <c r="EM78" s="119"/>
      <c r="EN78" s="119"/>
      <c r="EO78" s="119"/>
      <c r="EP78" s="119"/>
      <c r="EQ78" s="119"/>
      <c r="ER78" s="119"/>
      <c r="ES78" s="119"/>
      <c r="ET78" s="119"/>
      <c r="EU78" s="119"/>
      <c r="EV78" s="119"/>
      <c r="EW78" s="119"/>
      <c r="EX78" s="119"/>
      <c r="EY78" s="119"/>
      <c r="EZ78" s="119"/>
      <c r="FA78" s="119"/>
      <c r="FB78" s="119"/>
      <c r="FC78" s="119"/>
      <c r="FD78" s="119"/>
      <c r="FE78" s="119"/>
      <c r="FF78" s="119"/>
      <c r="FG78" s="119"/>
      <c r="FH78" s="119"/>
      <c r="FI78" s="119"/>
      <c r="FJ78" s="119"/>
      <c r="FK78" s="119"/>
      <c r="FL78" s="119"/>
      <c r="FM78" s="119"/>
      <c r="FN78" s="119"/>
      <c r="FO78" s="119"/>
      <c r="FP78" s="119"/>
      <c r="FQ78" s="119"/>
      <c r="FR78" s="119"/>
      <c r="FS78" s="119"/>
      <c r="FT78" s="119"/>
      <c r="FU78" s="119"/>
      <c r="FV78" s="119"/>
      <c r="FW78" s="119"/>
      <c r="FX78" s="119"/>
      <c r="FY78" s="119"/>
      <c r="FZ78" s="119"/>
      <c r="GA78" s="119"/>
      <c r="GB78" s="119"/>
      <c r="GC78" s="119"/>
      <c r="GD78" s="119"/>
      <c r="GE78" s="119"/>
      <c r="GF78" s="119"/>
      <c r="GG78" s="119"/>
      <c r="GH78" s="119"/>
      <c r="GI78" s="119"/>
      <c r="GJ78" s="119"/>
      <c r="GK78" s="119"/>
      <c r="GL78" s="119"/>
      <c r="GM78" s="119"/>
      <c r="GN78" s="119"/>
      <c r="GO78" s="119"/>
      <c r="GP78" s="119"/>
      <c r="GQ78" s="119"/>
      <c r="GR78" s="119"/>
      <c r="GS78" s="119"/>
      <c r="GT78" s="119"/>
      <c r="GU78" s="119"/>
      <c r="GV78" s="119"/>
      <c r="GW78" s="119"/>
      <c r="GX78" s="119"/>
      <c r="GY78" s="119"/>
      <c r="GZ78" s="119"/>
      <c r="HA78" s="119"/>
      <c r="HB78" s="119"/>
      <c r="HC78" s="119"/>
      <c r="HD78" s="119"/>
      <c r="HE78" s="119"/>
      <c r="HF78" s="119"/>
      <c r="HG78" s="119"/>
      <c r="HH78" s="119"/>
      <c r="HI78" s="119"/>
      <c r="HJ78" s="119"/>
      <c r="HK78" s="119"/>
      <c r="HL78" s="119"/>
      <c r="HM78" s="119"/>
      <c r="HN78" s="119"/>
      <c r="HO78" s="119"/>
      <c r="HP78" s="119"/>
      <c r="HQ78" s="119"/>
      <c r="HR78" s="119"/>
      <c r="HS78" s="119"/>
      <c r="HT78" s="119"/>
      <c r="HU78" s="119"/>
      <c r="HV78" s="119"/>
      <c r="HW78" s="119"/>
      <c r="HX78" s="119"/>
      <c r="HY78" s="119"/>
      <c r="HZ78" s="119"/>
      <c r="IA78" s="119"/>
      <c r="IB78" s="119"/>
      <c r="IC78" s="119"/>
      <c r="ID78" s="119"/>
      <c r="IE78" s="119"/>
      <c r="IF78" s="119"/>
      <c r="IG78" s="119"/>
      <c r="IH78" s="119"/>
      <c r="II78" s="119"/>
      <c r="IJ78" s="119"/>
      <c r="IK78" s="119"/>
      <c r="IL78" s="119"/>
      <c r="IM78" s="119"/>
      <c r="IN78" s="119"/>
      <c r="IO78" s="119"/>
      <c r="IP78" s="119"/>
      <c r="IQ78" s="119"/>
      <c r="IR78" s="119"/>
      <c r="IS78" s="119"/>
      <c r="IT78" s="119"/>
      <c r="IU78" s="119"/>
      <c r="IV78" s="119"/>
      <c r="IW78" s="119"/>
      <c r="IX78" s="119"/>
      <c r="IY78" s="119"/>
      <c r="IZ78" s="119"/>
      <c r="JA78" s="119"/>
      <c r="JB78" s="119"/>
      <c r="JC78" s="119"/>
      <c r="JD78" s="119"/>
      <c r="JE78" s="119"/>
      <c r="JF78" s="119"/>
      <c r="JG78" s="119"/>
      <c r="JH78" s="119"/>
      <c r="JI78" s="119"/>
      <c r="JJ78" s="119"/>
      <c r="JK78" s="119"/>
      <c r="JL78" s="119"/>
      <c r="JM78" s="119"/>
      <c r="JN78" s="119"/>
      <c r="JO78" s="119"/>
      <c r="JP78" s="119"/>
      <c r="JQ78" s="119"/>
      <c r="JR78" s="119"/>
      <c r="JS78" s="119"/>
      <c r="JT78" s="119"/>
      <c r="JU78" s="119"/>
      <c r="JV78" s="119"/>
      <c r="JW78" s="119"/>
      <c r="JX78" s="119"/>
      <c r="JY78" s="119"/>
      <c r="JZ78" s="119"/>
      <c r="KA78" s="119"/>
      <c r="KB78" s="119"/>
      <c r="KC78" s="119"/>
      <c r="KD78" s="119"/>
      <c r="KE78" s="119"/>
      <c r="KF78" s="119"/>
      <c r="KG78" s="119"/>
      <c r="KH78" s="119"/>
      <c r="KI78" s="119"/>
      <c r="KJ78" s="119"/>
      <c r="KK78" s="119"/>
      <c r="KL78" s="119"/>
      <c r="KM78" s="119"/>
      <c r="KN78" s="119"/>
      <c r="KO78" s="119"/>
      <c r="KP78" s="119"/>
      <c r="KQ78" s="119"/>
      <c r="KR78" s="119"/>
      <c r="KS78" s="119"/>
      <c r="KT78" s="119"/>
      <c r="KU78" s="119"/>
      <c r="KV78" s="119"/>
      <c r="KW78" s="119"/>
      <c r="KX78" s="119"/>
      <c r="KY78" s="119"/>
      <c r="KZ78" s="119"/>
      <c r="LA78" s="119"/>
      <c r="LB78" s="119"/>
      <c r="LC78" s="119"/>
      <c r="LD78" s="119"/>
      <c r="LE78" s="119"/>
      <c r="LF78" s="119"/>
      <c r="LG78" s="119"/>
      <c r="LH78" s="119"/>
      <c r="LI78" s="119"/>
      <c r="LJ78" s="119"/>
      <c r="LK78" s="119"/>
      <c r="LL78" s="119"/>
      <c r="LM78" s="119"/>
      <c r="LN78" s="119"/>
      <c r="LO78" s="119"/>
      <c r="LP78" s="119"/>
      <c r="LQ78" s="119"/>
      <c r="LR78" s="119"/>
      <c r="LS78" s="119"/>
      <c r="LT78" s="119"/>
      <c r="LU78" s="119"/>
      <c r="LV78" s="119"/>
      <c r="LW78" s="119"/>
      <c r="LX78" s="119"/>
      <c r="LY78" s="119"/>
      <c r="LZ78" s="119"/>
      <c r="MA78" s="119"/>
      <c r="MB78" s="119"/>
      <c r="MC78" s="119"/>
      <c r="MD78" s="119"/>
      <c r="ME78" s="119"/>
      <c r="MF78" s="119"/>
      <c r="MG78" s="119"/>
      <c r="MH78" s="119"/>
    </row>
    <row r="79" spans="1:346" ht="17" customHeight="1">
      <c r="A79" s="251" t="s">
        <v>194</v>
      </c>
      <c r="B79" s="251"/>
      <c r="C79" s="251"/>
      <c r="D79" s="251"/>
      <c r="E79" s="251"/>
      <c r="F79" s="251"/>
      <c r="G79" s="251"/>
      <c r="H79" s="251"/>
      <c r="I79" s="103"/>
      <c r="J79" s="103"/>
      <c r="K79" s="103"/>
      <c r="L79" s="103"/>
      <c r="M79" s="103"/>
      <c r="N79" s="103"/>
      <c r="O79" s="103"/>
      <c r="P79" s="96"/>
      <c r="Q79" s="96"/>
      <c r="R79" s="96"/>
      <c r="S79" s="96"/>
      <c r="T79" s="96"/>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19"/>
      <c r="CK79" s="119"/>
      <c r="CL79" s="119"/>
      <c r="CM79" s="119"/>
      <c r="CN79" s="119"/>
      <c r="CO79" s="119"/>
      <c r="CP79" s="119"/>
      <c r="CQ79" s="119"/>
      <c r="CR79" s="119"/>
      <c r="CS79" s="119"/>
      <c r="CT79" s="119"/>
      <c r="CU79" s="119"/>
      <c r="CV79" s="119"/>
      <c r="CW79" s="119"/>
      <c r="CX79" s="119"/>
      <c r="CY79" s="119"/>
      <c r="CZ79" s="119"/>
      <c r="DA79" s="119"/>
      <c r="DB79" s="119"/>
      <c r="DC79" s="119"/>
      <c r="DD79" s="119"/>
      <c r="DE79" s="119"/>
      <c r="DF79" s="119"/>
      <c r="DG79" s="119"/>
      <c r="DH79" s="119"/>
      <c r="DI79" s="119"/>
      <c r="DJ79" s="119"/>
      <c r="DK79" s="119"/>
      <c r="DL79" s="119"/>
      <c r="DM79" s="119"/>
      <c r="DN79" s="119"/>
      <c r="DO79" s="119"/>
      <c r="DP79" s="119"/>
      <c r="DQ79" s="119"/>
      <c r="DR79" s="119"/>
      <c r="DS79" s="119"/>
      <c r="DT79" s="119"/>
      <c r="DU79" s="119"/>
      <c r="DV79" s="119"/>
      <c r="DW79" s="119"/>
      <c r="DX79" s="119"/>
      <c r="DY79" s="119"/>
      <c r="DZ79" s="119"/>
      <c r="EA79" s="119"/>
      <c r="EB79" s="119"/>
      <c r="EC79" s="119"/>
      <c r="ED79" s="119"/>
      <c r="EE79" s="119"/>
      <c r="EF79" s="119"/>
      <c r="EG79" s="119"/>
      <c r="EH79" s="119"/>
      <c r="EI79" s="119"/>
      <c r="EJ79" s="119"/>
      <c r="EK79" s="119"/>
      <c r="EL79" s="119"/>
      <c r="EM79" s="119"/>
      <c r="EN79" s="119"/>
      <c r="EO79" s="119"/>
      <c r="EP79" s="119"/>
      <c r="EQ79" s="119"/>
      <c r="ER79" s="119"/>
      <c r="ES79" s="119"/>
      <c r="ET79" s="119"/>
      <c r="EU79" s="119"/>
      <c r="EV79" s="119"/>
      <c r="EW79" s="119"/>
      <c r="EX79" s="119"/>
      <c r="EY79" s="119"/>
      <c r="EZ79" s="119"/>
      <c r="FA79" s="119"/>
      <c r="FB79" s="119"/>
      <c r="FC79" s="119"/>
      <c r="FD79" s="119"/>
      <c r="FE79" s="119"/>
      <c r="FF79" s="119"/>
      <c r="FG79" s="119"/>
      <c r="FH79" s="119"/>
      <c r="FI79" s="119"/>
      <c r="FJ79" s="119"/>
      <c r="FK79" s="119"/>
      <c r="FL79" s="119"/>
      <c r="FM79" s="119"/>
      <c r="FN79" s="119"/>
      <c r="FO79" s="119"/>
      <c r="FP79" s="119"/>
      <c r="FQ79" s="119"/>
      <c r="FR79" s="119"/>
      <c r="FS79" s="119"/>
      <c r="FT79" s="119"/>
      <c r="FU79" s="119"/>
      <c r="FV79" s="119"/>
      <c r="FW79" s="119"/>
      <c r="FX79" s="119"/>
      <c r="FY79" s="119"/>
      <c r="FZ79" s="119"/>
      <c r="GA79" s="119"/>
      <c r="GB79" s="119"/>
      <c r="GC79" s="119"/>
      <c r="GD79" s="119"/>
      <c r="GE79" s="119"/>
      <c r="GF79" s="119"/>
      <c r="GG79" s="119"/>
      <c r="GH79" s="119"/>
      <c r="GI79" s="119"/>
      <c r="GJ79" s="119"/>
      <c r="GK79" s="119"/>
      <c r="GL79" s="119"/>
      <c r="GM79" s="119"/>
      <c r="GN79" s="119"/>
      <c r="GO79" s="119"/>
      <c r="GP79" s="119"/>
      <c r="GQ79" s="119"/>
      <c r="GR79" s="119"/>
      <c r="GS79" s="119"/>
      <c r="GT79" s="119"/>
      <c r="GU79" s="119"/>
      <c r="GV79" s="119"/>
      <c r="GW79" s="119"/>
      <c r="GX79" s="119"/>
      <c r="GY79" s="119"/>
      <c r="GZ79" s="119"/>
      <c r="HA79" s="119"/>
      <c r="HB79" s="119"/>
      <c r="HC79" s="119"/>
      <c r="HD79" s="119"/>
      <c r="HE79" s="119"/>
      <c r="HF79" s="119"/>
      <c r="HG79" s="119"/>
      <c r="HH79" s="119"/>
      <c r="HI79" s="119"/>
      <c r="HJ79" s="119"/>
      <c r="HK79" s="119"/>
      <c r="HL79" s="119"/>
      <c r="HM79" s="119"/>
      <c r="HN79" s="119"/>
      <c r="HO79" s="119"/>
      <c r="HP79" s="119"/>
      <c r="HQ79" s="119"/>
      <c r="HR79" s="119"/>
      <c r="HS79" s="119"/>
      <c r="HT79" s="119"/>
      <c r="HU79" s="119"/>
      <c r="HV79" s="119"/>
      <c r="HW79" s="119"/>
      <c r="HX79" s="119"/>
      <c r="HY79" s="119"/>
      <c r="HZ79" s="119"/>
      <c r="IA79" s="119"/>
      <c r="IB79" s="119"/>
      <c r="IC79" s="119"/>
      <c r="ID79" s="119"/>
      <c r="IE79" s="119"/>
      <c r="IF79" s="119"/>
      <c r="IG79" s="119"/>
      <c r="IH79" s="119"/>
      <c r="II79" s="119"/>
      <c r="IJ79" s="119"/>
      <c r="IK79" s="119"/>
      <c r="IL79" s="119"/>
      <c r="IM79" s="119"/>
      <c r="IN79" s="119"/>
      <c r="IO79" s="119"/>
      <c r="IP79" s="119"/>
      <c r="IQ79" s="119"/>
      <c r="IR79" s="119"/>
      <c r="IS79" s="119"/>
      <c r="IT79" s="119"/>
      <c r="IU79" s="119"/>
      <c r="IV79" s="119"/>
      <c r="IW79" s="119"/>
      <c r="IX79" s="119"/>
      <c r="IY79" s="119"/>
      <c r="IZ79" s="119"/>
      <c r="JA79" s="119"/>
      <c r="JB79" s="119"/>
      <c r="JC79" s="119"/>
      <c r="JD79" s="119"/>
      <c r="JE79" s="119"/>
      <c r="JF79" s="119"/>
      <c r="JG79" s="119"/>
      <c r="JH79" s="119"/>
      <c r="JI79" s="119"/>
      <c r="JJ79" s="119"/>
      <c r="JK79" s="119"/>
      <c r="JL79" s="119"/>
      <c r="JM79" s="119"/>
      <c r="JN79" s="119"/>
      <c r="JO79" s="119"/>
      <c r="JP79" s="119"/>
      <c r="JQ79" s="119"/>
      <c r="JR79" s="119"/>
      <c r="JS79" s="119"/>
      <c r="JT79" s="119"/>
      <c r="JU79" s="119"/>
      <c r="JV79" s="119"/>
      <c r="JW79" s="119"/>
      <c r="JX79" s="119"/>
      <c r="JY79" s="119"/>
      <c r="JZ79" s="119"/>
      <c r="KA79" s="119"/>
      <c r="KB79" s="119"/>
      <c r="KC79" s="119"/>
      <c r="KD79" s="119"/>
      <c r="KE79" s="119"/>
      <c r="KF79" s="119"/>
      <c r="KG79" s="119"/>
      <c r="KH79" s="119"/>
      <c r="KI79" s="119"/>
      <c r="KJ79" s="119"/>
      <c r="KK79" s="119"/>
      <c r="KL79" s="119"/>
      <c r="KM79" s="119"/>
      <c r="KN79" s="119"/>
      <c r="KO79" s="119"/>
      <c r="KP79" s="119"/>
      <c r="KQ79" s="119"/>
      <c r="KR79" s="119"/>
      <c r="KS79" s="119"/>
      <c r="KT79" s="119"/>
      <c r="KU79" s="119"/>
      <c r="KV79" s="119"/>
      <c r="KW79" s="119"/>
      <c r="KX79" s="119"/>
      <c r="KY79" s="119"/>
      <c r="KZ79" s="119"/>
      <c r="LA79" s="119"/>
      <c r="LB79" s="119"/>
      <c r="LC79" s="119"/>
      <c r="LD79" s="119"/>
      <c r="LE79" s="119"/>
      <c r="LF79" s="119"/>
      <c r="LG79" s="119"/>
      <c r="LH79" s="119"/>
      <c r="LI79" s="119"/>
      <c r="LJ79" s="119"/>
      <c r="LK79" s="119"/>
      <c r="LL79" s="119"/>
      <c r="LM79" s="119"/>
      <c r="LN79" s="119"/>
      <c r="LO79" s="119"/>
      <c r="LP79" s="119"/>
      <c r="LQ79" s="119"/>
      <c r="LR79" s="119"/>
      <c r="LS79" s="119"/>
      <c r="LT79" s="119"/>
      <c r="LU79" s="119"/>
      <c r="LV79" s="119"/>
      <c r="LW79" s="119"/>
      <c r="LX79" s="119"/>
      <c r="LY79" s="119"/>
      <c r="LZ79" s="119"/>
      <c r="MA79" s="119"/>
      <c r="MB79" s="119"/>
      <c r="MC79" s="119"/>
      <c r="MD79" s="119"/>
      <c r="ME79" s="119"/>
      <c r="MF79" s="119"/>
      <c r="MG79" s="119"/>
      <c r="MH79" s="119"/>
    </row>
    <row r="80" spans="1:346" ht="15" customHeight="1">
      <c r="A80" s="252" t="s">
        <v>196</v>
      </c>
      <c r="B80" s="252"/>
      <c r="C80" s="252"/>
      <c r="D80" s="252"/>
      <c r="E80" s="136"/>
      <c r="F80" s="136"/>
      <c r="G80" s="136"/>
      <c r="H80" s="136"/>
      <c r="I80" s="136"/>
      <c r="J80" s="136"/>
      <c r="K80" s="136"/>
      <c r="L80" s="136"/>
      <c r="M80" s="136"/>
      <c r="N80" s="136"/>
      <c r="O80" s="102"/>
    </row>
    <row r="81" spans="1:346" ht="15" customHeight="1">
      <c r="A81" s="147"/>
      <c r="B81" s="136"/>
      <c r="C81" s="136"/>
      <c r="D81" s="136"/>
      <c r="E81" s="136"/>
      <c r="F81" s="136"/>
      <c r="G81" s="136"/>
      <c r="H81" s="136"/>
      <c r="I81" s="136"/>
      <c r="J81" s="136"/>
      <c r="K81" s="136"/>
      <c r="L81" s="136"/>
      <c r="M81" s="136"/>
      <c r="N81" s="136"/>
      <c r="O81" s="102"/>
    </row>
    <row r="82" spans="1:346" s="130" customFormat="1" ht="24" customHeight="1">
      <c r="A82" s="235" t="s">
        <v>146</v>
      </c>
      <c r="B82" s="236"/>
      <c r="C82" s="121" t="s">
        <v>7</v>
      </c>
      <c r="D82" s="121" t="s">
        <v>8</v>
      </c>
      <c r="E82" s="121" t="s">
        <v>9</v>
      </c>
      <c r="F82" s="121" t="s">
        <v>10</v>
      </c>
      <c r="G82" s="121" t="s">
        <v>11</v>
      </c>
      <c r="H82" s="121" t="s">
        <v>12</v>
      </c>
      <c r="I82" s="121" t="s">
        <v>13</v>
      </c>
      <c r="J82" s="121" t="s">
        <v>14</v>
      </c>
      <c r="K82" s="121" t="s">
        <v>15</v>
      </c>
      <c r="L82" s="121" t="s">
        <v>16</v>
      </c>
      <c r="M82" s="121" t="s">
        <v>17</v>
      </c>
      <c r="N82" s="121" t="s">
        <v>18</v>
      </c>
      <c r="O82" s="125" t="s">
        <v>47</v>
      </c>
      <c r="P82" s="125"/>
      <c r="Q82" s="125"/>
      <c r="R82" s="125"/>
      <c r="S82" s="125"/>
      <c r="T82" s="125"/>
    </row>
    <row r="83" spans="1:346" ht="47" customHeight="1">
      <c r="A83" s="220" t="s">
        <v>98</v>
      </c>
      <c r="B83" s="221"/>
      <c r="C83" s="161">
        <v>1.01</v>
      </c>
      <c r="D83" s="110">
        <v>1.03</v>
      </c>
      <c r="E83" s="110">
        <v>0.93</v>
      </c>
      <c r="F83" s="110">
        <v>0.34</v>
      </c>
      <c r="G83" s="110">
        <v>0.24</v>
      </c>
      <c r="H83" s="162">
        <v>0.17</v>
      </c>
      <c r="I83" s="163">
        <v>2.1</v>
      </c>
      <c r="J83" s="163">
        <v>2.4700000000000002</v>
      </c>
      <c r="K83" s="163">
        <v>1.33</v>
      </c>
      <c r="L83" s="163">
        <v>0.86</v>
      </c>
      <c r="M83" s="163">
        <v>0.57999999999999996</v>
      </c>
      <c r="N83" s="163">
        <v>1.1299999999999999</v>
      </c>
      <c r="O83" s="110">
        <f>SUM(C83:N83)</f>
        <v>12.190000000000001</v>
      </c>
    </row>
    <row r="84" spans="1:346" ht="14" customHeight="1">
      <c r="A84" s="234" t="s">
        <v>90</v>
      </c>
      <c r="B84" s="234"/>
      <c r="C84" s="161">
        <v>3.16</v>
      </c>
      <c r="D84" s="93">
        <v>3.72</v>
      </c>
      <c r="E84" s="93">
        <v>5.7</v>
      </c>
      <c r="F84" s="93">
        <v>7.44</v>
      </c>
      <c r="G84" s="93">
        <v>9.7200000000000006</v>
      </c>
      <c r="H84" s="150">
        <v>10.59</v>
      </c>
      <c r="I84" s="96">
        <v>9.5299999999999994</v>
      </c>
      <c r="J84" s="96">
        <v>8.26</v>
      </c>
      <c r="K84" s="96">
        <v>7.28</v>
      </c>
      <c r="L84" s="96">
        <v>5.94</v>
      </c>
      <c r="M84" s="96">
        <v>3.97</v>
      </c>
      <c r="N84" s="96">
        <v>2.79</v>
      </c>
      <c r="O84" s="110">
        <f>SUM(C84:N84)</f>
        <v>78.099999999999994</v>
      </c>
    </row>
    <row r="85" spans="1:346" ht="66" customHeight="1">
      <c r="A85" s="220" t="s">
        <v>162</v>
      </c>
      <c r="B85" s="224"/>
      <c r="C85" s="169"/>
      <c r="H85" s="150"/>
      <c r="I85" s="96"/>
      <c r="J85" s="96"/>
      <c r="K85" s="96"/>
      <c r="L85" s="96"/>
      <c r="M85" s="96"/>
      <c r="N85" s="96"/>
    </row>
    <row r="86" spans="1:346" ht="15" customHeight="1">
      <c r="A86" s="217" t="s">
        <v>170</v>
      </c>
      <c r="B86" s="218"/>
      <c r="C86" s="218"/>
      <c r="D86" s="218"/>
      <c r="E86" s="218"/>
      <c r="F86" s="218"/>
      <c r="G86" s="218"/>
      <c r="H86" s="218"/>
      <c r="I86" s="218"/>
      <c r="J86" s="218"/>
      <c r="K86" s="218"/>
      <c r="L86" s="218"/>
      <c r="M86" s="218"/>
      <c r="N86" s="218"/>
      <c r="O86" s="219"/>
    </row>
    <row r="87" spans="1:346" ht="19" customHeight="1">
      <c r="A87" s="228" t="s">
        <v>160</v>
      </c>
      <c r="B87" s="229"/>
      <c r="C87" s="229"/>
      <c r="D87" s="229"/>
      <c r="E87" s="229"/>
      <c r="F87" s="229"/>
      <c r="G87" s="229"/>
      <c r="H87" s="229"/>
      <c r="I87" s="229"/>
      <c r="J87" s="229"/>
      <c r="K87" s="229"/>
      <c r="L87" s="229"/>
      <c r="M87" s="229"/>
      <c r="N87" s="229"/>
      <c r="O87" s="230"/>
    </row>
    <row r="88" spans="1:346">
      <c r="A88" s="148"/>
      <c r="B88" s="142"/>
      <c r="C88" s="142"/>
      <c r="D88" s="142"/>
      <c r="E88" s="142"/>
      <c r="F88" s="142"/>
      <c r="G88" s="142"/>
      <c r="H88" s="142"/>
      <c r="I88" s="142"/>
      <c r="J88" s="142"/>
      <c r="K88" s="142"/>
      <c r="L88" s="142"/>
      <c r="M88" s="142"/>
      <c r="N88" s="142"/>
      <c r="O88" s="179"/>
      <c r="P88" s="139"/>
      <c r="Q88" s="139"/>
      <c r="R88" s="139"/>
      <c r="S88" s="139"/>
      <c r="T88" s="139"/>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c r="BE88" s="156"/>
      <c r="BF88" s="156"/>
      <c r="BG88" s="156"/>
      <c r="BH88" s="156"/>
      <c r="BI88" s="156"/>
      <c r="BJ88" s="156"/>
      <c r="BK88" s="156"/>
      <c r="BL88" s="156"/>
      <c r="BM88" s="156"/>
      <c r="BN88" s="156"/>
      <c r="BO88" s="156"/>
      <c r="BP88" s="156"/>
      <c r="BQ88" s="156"/>
      <c r="BR88" s="156"/>
      <c r="BS88" s="156"/>
      <c r="BT88" s="156"/>
      <c r="BU88" s="156"/>
      <c r="BV88" s="156"/>
      <c r="BW88" s="156"/>
      <c r="BX88" s="156"/>
      <c r="BY88" s="156"/>
      <c r="BZ88" s="156"/>
      <c r="CA88" s="156"/>
      <c r="CB88" s="156"/>
      <c r="CC88" s="156"/>
      <c r="CD88" s="156"/>
      <c r="CE88" s="156"/>
      <c r="CF88" s="156"/>
      <c r="CG88" s="156"/>
      <c r="CH88" s="156"/>
      <c r="CI88" s="156"/>
      <c r="CJ88" s="156"/>
      <c r="CK88" s="156"/>
      <c r="CL88" s="156"/>
      <c r="CM88" s="156"/>
      <c r="CN88" s="156"/>
      <c r="CO88" s="156"/>
      <c r="CP88" s="156"/>
      <c r="CQ88" s="156"/>
      <c r="CR88" s="156"/>
      <c r="CS88" s="156"/>
      <c r="CT88" s="156"/>
      <c r="CU88" s="156"/>
      <c r="CV88" s="156"/>
      <c r="CW88" s="156"/>
      <c r="CX88" s="156"/>
      <c r="CY88" s="156"/>
      <c r="CZ88" s="156"/>
      <c r="DA88" s="156"/>
      <c r="DB88" s="156"/>
      <c r="DC88" s="156"/>
      <c r="DD88" s="156"/>
      <c r="DE88" s="156"/>
      <c r="DF88" s="156"/>
      <c r="DG88" s="156"/>
      <c r="DH88" s="156"/>
      <c r="DI88" s="156"/>
      <c r="DJ88" s="156"/>
      <c r="DK88" s="156"/>
      <c r="DL88" s="156"/>
      <c r="DM88" s="156"/>
      <c r="DN88" s="156"/>
      <c r="DO88" s="156"/>
      <c r="DP88" s="156"/>
      <c r="DQ88" s="156"/>
      <c r="DR88" s="156"/>
      <c r="DS88" s="156"/>
      <c r="DT88" s="156"/>
      <c r="DU88" s="156"/>
      <c r="DV88" s="156"/>
      <c r="DW88" s="156"/>
      <c r="DX88" s="156"/>
      <c r="DY88" s="156"/>
      <c r="DZ88" s="156"/>
      <c r="EA88" s="156"/>
      <c r="EB88" s="156"/>
      <c r="EC88" s="156"/>
      <c r="ED88" s="156"/>
      <c r="EE88" s="156"/>
      <c r="EF88" s="156"/>
      <c r="EG88" s="156"/>
      <c r="EH88" s="156"/>
      <c r="EI88" s="156"/>
      <c r="EJ88" s="156"/>
      <c r="EK88" s="156"/>
      <c r="EL88" s="156"/>
      <c r="EM88" s="156"/>
      <c r="EN88" s="156"/>
      <c r="EO88" s="156"/>
      <c r="EP88" s="156"/>
      <c r="EQ88" s="156"/>
      <c r="ER88" s="156"/>
      <c r="ES88" s="156"/>
      <c r="ET88" s="156"/>
      <c r="EU88" s="156"/>
      <c r="EV88" s="156"/>
      <c r="EW88" s="156"/>
      <c r="EX88" s="156"/>
      <c r="EY88" s="156"/>
      <c r="EZ88" s="156"/>
      <c r="FA88" s="156"/>
      <c r="FB88" s="156"/>
      <c r="FC88" s="156"/>
      <c r="FD88" s="156"/>
      <c r="FE88" s="156"/>
      <c r="FF88" s="156"/>
      <c r="FG88" s="156"/>
      <c r="FH88" s="156"/>
      <c r="FI88" s="156"/>
      <c r="FJ88" s="156"/>
      <c r="FK88" s="156"/>
      <c r="FL88" s="156"/>
      <c r="FM88" s="156"/>
      <c r="FN88" s="156"/>
      <c r="FO88" s="156"/>
      <c r="FP88" s="156"/>
      <c r="FQ88" s="156"/>
      <c r="FR88" s="156"/>
      <c r="FS88" s="156"/>
      <c r="FT88" s="156"/>
      <c r="FU88" s="156"/>
      <c r="FV88" s="156"/>
      <c r="FW88" s="156"/>
      <c r="FX88" s="156"/>
      <c r="FY88" s="156"/>
      <c r="FZ88" s="156"/>
      <c r="GA88" s="156"/>
      <c r="GB88" s="156"/>
      <c r="GC88" s="156"/>
      <c r="GD88" s="156"/>
      <c r="GE88" s="156"/>
      <c r="GF88" s="156"/>
      <c r="GG88" s="156"/>
      <c r="GH88" s="156"/>
      <c r="GI88" s="156"/>
      <c r="GJ88" s="156"/>
      <c r="GK88" s="156"/>
      <c r="GL88" s="156"/>
      <c r="GM88" s="156"/>
      <c r="GN88" s="156"/>
      <c r="GO88" s="156"/>
      <c r="GP88" s="156"/>
      <c r="GQ88" s="156"/>
      <c r="GR88" s="156"/>
      <c r="GS88" s="156"/>
      <c r="GT88" s="156"/>
      <c r="GU88" s="156"/>
      <c r="GV88" s="156"/>
      <c r="GW88" s="156"/>
      <c r="GX88" s="156"/>
      <c r="GY88" s="156"/>
      <c r="GZ88" s="156"/>
      <c r="HA88" s="156"/>
      <c r="HB88" s="156"/>
      <c r="HC88" s="156"/>
      <c r="HD88" s="156"/>
      <c r="HE88" s="156"/>
      <c r="HF88" s="156"/>
      <c r="HG88" s="156"/>
      <c r="HH88" s="156"/>
      <c r="HI88" s="156"/>
      <c r="HJ88" s="156"/>
      <c r="HK88" s="156"/>
      <c r="HL88" s="156"/>
      <c r="HM88" s="156"/>
      <c r="HN88" s="156"/>
      <c r="HO88" s="156"/>
      <c r="HP88" s="156"/>
      <c r="HQ88" s="156"/>
      <c r="HR88" s="156"/>
      <c r="HS88" s="156"/>
      <c r="HT88" s="156"/>
      <c r="HU88" s="156"/>
      <c r="HV88" s="156"/>
      <c r="HW88" s="156"/>
      <c r="HX88" s="156"/>
      <c r="HY88" s="156"/>
      <c r="HZ88" s="156"/>
      <c r="IA88" s="156"/>
      <c r="IB88" s="156"/>
      <c r="IC88" s="156"/>
      <c r="ID88" s="156"/>
      <c r="IE88" s="156"/>
      <c r="IF88" s="156"/>
      <c r="IG88" s="156"/>
      <c r="IH88" s="156"/>
      <c r="II88" s="156"/>
      <c r="IJ88" s="156"/>
      <c r="IK88" s="156"/>
      <c r="IL88" s="156"/>
      <c r="IM88" s="156"/>
      <c r="IN88" s="156"/>
      <c r="IO88" s="156"/>
      <c r="IP88" s="156"/>
      <c r="IQ88" s="156"/>
      <c r="IR88" s="156"/>
      <c r="IS88" s="156"/>
      <c r="IT88" s="156"/>
      <c r="IU88" s="156"/>
      <c r="IV88" s="156"/>
      <c r="IW88" s="156"/>
      <c r="IX88" s="156"/>
      <c r="IY88" s="156"/>
      <c r="IZ88" s="156"/>
      <c r="JA88" s="156"/>
      <c r="JB88" s="156"/>
      <c r="JC88" s="156"/>
      <c r="JD88" s="156"/>
      <c r="JE88" s="156"/>
      <c r="JF88" s="156"/>
      <c r="JG88" s="156"/>
      <c r="JH88" s="156"/>
      <c r="JI88" s="156"/>
      <c r="JJ88" s="156"/>
      <c r="JK88" s="156"/>
      <c r="JL88" s="156"/>
      <c r="JM88" s="156"/>
      <c r="JN88" s="156"/>
      <c r="JO88" s="156"/>
      <c r="JP88" s="156"/>
      <c r="JQ88" s="156"/>
      <c r="JR88" s="156"/>
      <c r="JS88" s="156"/>
      <c r="JT88" s="156"/>
      <c r="JU88" s="156"/>
      <c r="JV88" s="156"/>
      <c r="JW88" s="156"/>
      <c r="JX88" s="156"/>
      <c r="JY88" s="156"/>
      <c r="JZ88" s="156"/>
      <c r="KA88" s="156"/>
      <c r="KB88" s="156"/>
      <c r="KC88" s="156"/>
      <c r="KD88" s="156"/>
      <c r="KE88" s="156"/>
      <c r="KF88" s="156"/>
      <c r="KG88" s="156"/>
      <c r="KH88" s="156"/>
      <c r="KI88" s="156"/>
      <c r="KJ88" s="156"/>
      <c r="KK88" s="156"/>
      <c r="KL88" s="156"/>
      <c r="KM88" s="156"/>
      <c r="KN88" s="156"/>
      <c r="KO88" s="156"/>
      <c r="KP88" s="156"/>
      <c r="KQ88" s="156"/>
      <c r="KR88" s="156"/>
      <c r="KS88" s="156"/>
      <c r="KT88" s="156"/>
      <c r="KU88" s="156"/>
      <c r="KV88" s="156"/>
      <c r="KW88" s="156"/>
      <c r="KX88" s="156"/>
      <c r="KY88" s="156"/>
      <c r="KZ88" s="156"/>
      <c r="LA88" s="156"/>
      <c r="LB88" s="156"/>
      <c r="LC88" s="156"/>
      <c r="LD88" s="156"/>
      <c r="LE88" s="156"/>
      <c r="LF88" s="156"/>
      <c r="LG88" s="156"/>
      <c r="LH88" s="156"/>
      <c r="LI88" s="156"/>
      <c r="LJ88" s="156"/>
      <c r="LK88" s="156"/>
      <c r="LL88" s="156"/>
      <c r="LM88" s="156"/>
      <c r="LN88" s="156"/>
      <c r="LO88" s="156"/>
      <c r="LP88" s="156"/>
      <c r="LQ88" s="156"/>
      <c r="LR88" s="156"/>
      <c r="LS88" s="156"/>
      <c r="LT88" s="156"/>
      <c r="LU88" s="156"/>
      <c r="LV88" s="156"/>
      <c r="LW88" s="156"/>
      <c r="LX88" s="156"/>
      <c r="LY88" s="156"/>
      <c r="LZ88" s="156"/>
      <c r="MA88" s="156"/>
      <c r="MB88" s="156"/>
      <c r="MC88" s="156"/>
      <c r="MD88" s="156"/>
      <c r="ME88" s="156"/>
      <c r="MF88" s="156"/>
      <c r="MG88" s="156"/>
      <c r="MH88" s="156"/>
    </row>
    <row r="89" spans="1:346" s="130" customFormat="1" ht="24" customHeight="1">
      <c r="A89" s="232" t="s">
        <v>147</v>
      </c>
      <c r="B89" s="233"/>
      <c r="C89" s="126" t="s">
        <v>7</v>
      </c>
      <c r="D89" s="126" t="s">
        <v>8</v>
      </c>
      <c r="E89" s="126" t="s">
        <v>9</v>
      </c>
      <c r="F89" s="126" t="s">
        <v>10</v>
      </c>
      <c r="G89" s="126" t="s">
        <v>11</v>
      </c>
      <c r="H89" s="126" t="s">
        <v>12</v>
      </c>
      <c r="I89" s="126" t="s">
        <v>13</v>
      </c>
      <c r="J89" s="126" t="s">
        <v>14</v>
      </c>
      <c r="K89" s="126" t="s">
        <v>15</v>
      </c>
      <c r="L89" s="126" t="s">
        <v>16</v>
      </c>
      <c r="M89" s="126" t="s">
        <v>17</v>
      </c>
      <c r="N89" s="126" t="s">
        <v>18</v>
      </c>
      <c r="O89" s="127" t="s">
        <v>47</v>
      </c>
      <c r="P89" s="174"/>
      <c r="Q89" s="173"/>
      <c r="R89" s="173"/>
      <c r="S89" s="173"/>
      <c r="T89" s="173"/>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4"/>
      <c r="BR89" s="174"/>
      <c r="BS89" s="174"/>
      <c r="BT89" s="174"/>
      <c r="BU89" s="174"/>
      <c r="BV89" s="174"/>
      <c r="BW89" s="174"/>
      <c r="BX89" s="174"/>
      <c r="BY89" s="174"/>
      <c r="BZ89" s="174"/>
      <c r="CA89" s="174"/>
      <c r="CB89" s="174"/>
      <c r="CC89" s="174"/>
      <c r="CD89" s="174"/>
      <c r="CE89" s="174"/>
      <c r="CF89" s="174"/>
      <c r="CG89" s="174"/>
      <c r="CH89" s="174"/>
      <c r="CI89" s="174"/>
      <c r="CJ89" s="174"/>
      <c r="CK89" s="174"/>
      <c r="CL89" s="174"/>
      <c r="CM89" s="174"/>
      <c r="CN89" s="174"/>
      <c r="CO89" s="174"/>
      <c r="CP89" s="174"/>
      <c r="CQ89" s="174"/>
      <c r="CR89" s="174"/>
      <c r="CS89" s="174"/>
      <c r="CT89" s="174"/>
      <c r="CU89" s="174"/>
      <c r="CV89" s="174"/>
      <c r="CW89" s="174"/>
      <c r="CX89" s="174"/>
      <c r="CY89" s="174"/>
      <c r="CZ89" s="174"/>
      <c r="DA89" s="174"/>
      <c r="DB89" s="174"/>
      <c r="DC89" s="174"/>
      <c r="DD89" s="174"/>
      <c r="DE89" s="174"/>
      <c r="DF89" s="174"/>
      <c r="DG89" s="174"/>
      <c r="DH89" s="174"/>
      <c r="DI89" s="174"/>
      <c r="DJ89" s="174"/>
      <c r="DK89" s="174"/>
      <c r="DL89" s="174"/>
      <c r="DM89" s="174"/>
      <c r="DN89" s="174"/>
      <c r="DO89" s="174"/>
      <c r="DP89" s="174"/>
      <c r="DQ89" s="174"/>
      <c r="DR89" s="174"/>
      <c r="DS89" s="174"/>
      <c r="DT89" s="174"/>
      <c r="DU89" s="174"/>
      <c r="DV89" s="174"/>
      <c r="DW89" s="174"/>
      <c r="DX89" s="174"/>
      <c r="DY89" s="174"/>
      <c r="DZ89" s="174"/>
      <c r="EA89" s="174"/>
      <c r="EB89" s="174"/>
      <c r="EC89" s="174"/>
      <c r="ED89" s="174"/>
      <c r="EE89" s="174"/>
      <c r="EF89" s="174"/>
      <c r="EG89" s="174"/>
      <c r="EH89" s="174"/>
      <c r="EI89" s="174"/>
      <c r="EJ89" s="174"/>
      <c r="EK89" s="174"/>
      <c r="EL89" s="174"/>
      <c r="EM89" s="174"/>
      <c r="EN89" s="174"/>
      <c r="EO89" s="174"/>
      <c r="EP89" s="174"/>
      <c r="EQ89" s="174"/>
      <c r="ER89" s="174"/>
      <c r="ES89" s="174"/>
      <c r="ET89" s="174"/>
      <c r="EU89" s="174"/>
      <c r="EV89" s="174"/>
      <c r="EW89" s="174"/>
      <c r="EX89" s="174"/>
      <c r="EY89" s="174"/>
      <c r="EZ89" s="174"/>
      <c r="FA89" s="174"/>
      <c r="FB89" s="174"/>
      <c r="FC89" s="174"/>
      <c r="FD89" s="174"/>
      <c r="FE89" s="174"/>
      <c r="FF89" s="174"/>
      <c r="FG89" s="174"/>
      <c r="FH89" s="174"/>
      <c r="FI89" s="174"/>
      <c r="FJ89" s="174"/>
      <c r="FK89" s="174"/>
      <c r="FL89" s="174"/>
      <c r="FM89" s="174"/>
      <c r="FN89" s="174"/>
      <c r="FO89" s="174"/>
      <c r="FP89" s="174"/>
      <c r="FQ89" s="174"/>
      <c r="FR89" s="174"/>
      <c r="FS89" s="174"/>
      <c r="FT89" s="174"/>
      <c r="FU89" s="174"/>
      <c r="FV89" s="174"/>
      <c r="FW89" s="174"/>
      <c r="FX89" s="174"/>
      <c r="FY89" s="174"/>
      <c r="FZ89" s="174"/>
      <c r="GA89" s="174"/>
      <c r="GB89" s="174"/>
      <c r="GC89" s="174"/>
      <c r="GD89" s="174"/>
      <c r="GE89" s="174"/>
      <c r="GF89" s="174"/>
      <c r="GG89" s="174"/>
      <c r="GH89" s="174"/>
      <c r="GI89" s="174"/>
      <c r="GJ89" s="174"/>
      <c r="GK89" s="174"/>
      <c r="GL89" s="174"/>
      <c r="GM89" s="174"/>
      <c r="GN89" s="174"/>
      <c r="GO89" s="174"/>
      <c r="GP89" s="174"/>
      <c r="GQ89" s="174"/>
      <c r="GR89" s="174"/>
      <c r="GS89" s="174"/>
      <c r="GT89" s="174"/>
      <c r="GU89" s="174"/>
      <c r="GV89" s="174"/>
      <c r="GW89" s="174"/>
      <c r="GX89" s="174"/>
      <c r="GY89" s="174"/>
      <c r="GZ89" s="174"/>
      <c r="HA89" s="174"/>
      <c r="HB89" s="174"/>
      <c r="HC89" s="174"/>
      <c r="HD89" s="174"/>
      <c r="HE89" s="174"/>
      <c r="HF89" s="174"/>
      <c r="HG89" s="174"/>
      <c r="HH89" s="174"/>
      <c r="HI89" s="174"/>
      <c r="HJ89" s="174"/>
      <c r="HK89" s="174"/>
      <c r="HL89" s="174"/>
      <c r="HM89" s="174"/>
      <c r="HN89" s="174"/>
      <c r="HO89" s="174"/>
      <c r="HP89" s="174"/>
      <c r="HQ89" s="174"/>
      <c r="HR89" s="174"/>
      <c r="HS89" s="174"/>
      <c r="HT89" s="174"/>
      <c r="HU89" s="174"/>
      <c r="HV89" s="174"/>
      <c r="HW89" s="174"/>
      <c r="HX89" s="174"/>
      <c r="HY89" s="174"/>
      <c r="HZ89" s="174"/>
      <c r="IA89" s="174"/>
      <c r="IB89" s="174"/>
      <c r="IC89" s="174"/>
      <c r="ID89" s="174"/>
      <c r="IE89" s="174"/>
      <c r="IF89" s="174"/>
      <c r="IG89" s="174"/>
      <c r="IH89" s="174"/>
      <c r="II89" s="174"/>
      <c r="IJ89" s="174"/>
      <c r="IK89" s="174"/>
      <c r="IL89" s="174"/>
      <c r="IM89" s="174"/>
      <c r="IN89" s="174"/>
      <c r="IO89" s="174"/>
      <c r="IP89" s="174"/>
      <c r="IQ89" s="174"/>
      <c r="IR89" s="174"/>
      <c r="IS89" s="174"/>
      <c r="IT89" s="174"/>
      <c r="IU89" s="174"/>
      <c r="IV89" s="174"/>
      <c r="IW89" s="174"/>
      <c r="IX89" s="174"/>
      <c r="IY89" s="174"/>
      <c r="IZ89" s="174"/>
      <c r="JA89" s="174"/>
      <c r="JB89" s="174"/>
      <c r="JC89" s="174"/>
      <c r="JD89" s="174"/>
      <c r="JE89" s="174"/>
      <c r="JF89" s="174"/>
      <c r="JG89" s="174"/>
      <c r="JH89" s="174"/>
      <c r="JI89" s="174"/>
      <c r="JJ89" s="174"/>
      <c r="JK89" s="174"/>
      <c r="JL89" s="174"/>
      <c r="JM89" s="174"/>
      <c r="JN89" s="174"/>
      <c r="JO89" s="174"/>
      <c r="JP89" s="174"/>
      <c r="JQ89" s="174"/>
      <c r="JR89" s="174"/>
      <c r="JS89" s="174"/>
      <c r="JT89" s="174"/>
      <c r="JU89" s="174"/>
      <c r="JV89" s="174"/>
      <c r="JW89" s="174"/>
      <c r="JX89" s="174"/>
      <c r="JY89" s="174"/>
      <c r="JZ89" s="174"/>
      <c r="KA89" s="174"/>
      <c r="KB89" s="174"/>
      <c r="KC89" s="174"/>
      <c r="KD89" s="174"/>
      <c r="KE89" s="174"/>
      <c r="KF89" s="174"/>
      <c r="KG89" s="174"/>
      <c r="KH89" s="174"/>
      <c r="KI89" s="174"/>
      <c r="KJ89" s="174"/>
      <c r="KK89" s="174"/>
      <c r="KL89" s="174"/>
      <c r="KM89" s="174"/>
      <c r="KN89" s="174"/>
      <c r="KO89" s="174"/>
      <c r="KP89" s="174"/>
      <c r="KQ89" s="174"/>
      <c r="KR89" s="174"/>
      <c r="KS89" s="174"/>
      <c r="KT89" s="174"/>
      <c r="KU89" s="174"/>
      <c r="KV89" s="174"/>
      <c r="KW89" s="174"/>
      <c r="KX89" s="174"/>
      <c r="KY89" s="174"/>
      <c r="KZ89" s="174"/>
      <c r="LA89" s="174"/>
      <c r="LB89" s="174"/>
      <c r="LC89" s="174"/>
      <c r="LD89" s="174"/>
      <c r="LE89" s="174"/>
      <c r="LF89" s="174"/>
      <c r="LG89" s="174"/>
      <c r="LH89" s="174"/>
      <c r="LI89" s="174"/>
      <c r="LJ89" s="174"/>
      <c r="LK89" s="174"/>
      <c r="LL89" s="174"/>
      <c r="LM89" s="174"/>
      <c r="LN89" s="174"/>
      <c r="LO89" s="174"/>
      <c r="LP89" s="174"/>
      <c r="LQ89" s="174"/>
      <c r="LR89" s="174"/>
      <c r="LS89" s="174"/>
      <c r="LT89" s="174"/>
      <c r="LU89" s="174"/>
      <c r="LV89" s="174"/>
      <c r="LW89" s="174"/>
      <c r="LX89" s="174"/>
      <c r="LY89" s="174"/>
      <c r="LZ89" s="174"/>
      <c r="MA89" s="174"/>
      <c r="MB89" s="174"/>
      <c r="MC89" s="174"/>
      <c r="MD89" s="174"/>
      <c r="ME89" s="174"/>
      <c r="MF89" s="174"/>
      <c r="MG89" s="174"/>
      <c r="MH89" s="174"/>
    </row>
    <row r="90" spans="1:346" ht="31" customHeight="1">
      <c r="A90" s="217" t="s">
        <v>100</v>
      </c>
      <c r="B90" s="225"/>
      <c r="C90" s="180">
        <v>1.06</v>
      </c>
      <c r="D90" s="176">
        <v>0.87</v>
      </c>
      <c r="E90" s="176">
        <v>1.01</v>
      </c>
      <c r="F90" s="176">
        <v>0.24</v>
      </c>
      <c r="G90" s="176">
        <v>0.09</v>
      </c>
      <c r="H90" s="181">
        <v>0.02</v>
      </c>
      <c r="I90" s="176">
        <v>1.2</v>
      </c>
      <c r="J90" s="176">
        <v>1.1200000000000001</v>
      </c>
      <c r="K90" s="176">
        <v>0.91</v>
      </c>
      <c r="L90" s="176">
        <v>0.59</v>
      </c>
      <c r="M90" s="176">
        <v>0.56999999999999995</v>
      </c>
      <c r="N90" s="176">
        <v>0.79</v>
      </c>
      <c r="O90" s="176">
        <f>SUM(C90:N90)</f>
        <v>8.4700000000000006</v>
      </c>
      <c r="P90" s="96"/>
      <c r="Q90" s="96"/>
      <c r="R90" s="96"/>
      <c r="S90" s="96"/>
      <c r="T90" s="96"/>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c r="CA90" s="119"/>
      <c r="CB90" s="119"/>
      <c r="CC90" s="119"/>
      <c r="CD90" s="119"/>
      <c r="CE90" s="119"/>
      <c r="CF90" s="119"/>
      <c r="CG90" s="119"/>
      <c r="CH90" s="119"/>
      <c r="CI90" s="119"/>
      <c r="CJ90" s="119"/>
      <c r="CK90" s="119"/>
      <c r="CL90" s="119"/>
      <c r="CM90" s="119"/>
      <c r="CN90" s="119"/>
      <c r="CO90" s="119"/>
      <c r="CP90" s="119"/>
      <c r="CQ90" s="119"/>
      <c r="CR90" s="119"/>
      <c r="CS90" s="119"/>
      <c r="CT90" s="119"/>
      <c r="CU90" s="119"/>
      <c r="CV90" s="119"/>
      <c r="CW90" s="119"/>
      <c r="CX90" s="119"/>
      <c r="CY90" s="119"/>
      <c r="CZ90" s="119"/>
      <c r="DA90" s="119"/>
      <c r="DB90" s="119"/>
      <c r="DC90" s="119"/>
      <c r="DD90" s="119"/>
      <c r="DE90" s="119"/>
      <c r="DF90" s="119"/>
      <c r="DG90" s="119"/>
      <c r="DH90" s="119"/>
      <c r="DI90" s="119"/>
      <c r="DJ90" s="119"/>
      <c r="DK90" s="119"/>
      <c r="DL90" s="119"/>
      <c r="DM90" s="119"/>
      <c r="DN90" s="119"/>
      <c r="DO90" s="119"/>
      <c r="DP90" s="119"/>
      <c r="DQ90" s="119"/>
      <c r="DR90" s="119"/>
      <c r="DS90" s="119"/>
      <c r="DT90" s="119"/>
      <c r="DU90" s="119"/>
      <c r="DV90" s="119"/>
      <c r="DW90" s="119"/>
      <c r="DX90" s="119"/>
      <c r="DY90" s="119"/>
      <c r="DZ90" s="119"/>
      <c r="EA90" s="119"/>
      <c r="EB90" s="119"/>
      <c r="EC90" s="119"/>
      <c r="ED90" s="119"/>
      <c r="EE90" s="119"/>
      <c r="EF90" s="119"/>
      <c r="EG90" s="119"/>
      <c r="EH90" s="119"/>
      <c r="EI90" s="119"/>
      <c r="EJ90" s="119"/>
      <c r="EK90" s="119"/>
      <c r="EL90" s="119"/>
      <c r="EM90" s="119"/>
      <c r="EN90" s="119"/>
      <c r="EO90" s="119"/>
      <c r="EP90" s="119"/>
      <c r="EQ90" s="119"/>
      <c r="ER90" s="119"/>
      <c r="ES90" s="119"/>
      <c r="ET90" s="119"/>
      <c r="EU90" s="119"/>
      <c r="EV90" s="119"/>
      <c r="EW90" s="119"/>
      <c r="EX90" s="119"/>
      <c r="EY90" s="119"/>
      <c r="EZ90" s="119"/>
      <c r="FA90" s="119"/>
      <c r="FB90" s="119"/>
      <c r="FC90" s="119"/>
      <c r="FD90" s="119"/>
      <c r="FE90" s="119"/>
      <c r="FF90" s="119"/>
      <c r="FG90" s="119"/>
      <c r="FH90" s="119"/>
      <c r="FI90" s="119"/>
      <c r="FJ90" s="119"/>
      <c r="FK90" s="119"/>
      <c r="FL90" s="119"/>
      <c r="FM90" s="119"/>
      <c r="FN90" s="119"/>
      <c r="FO90" s="119"/>
      <c r="FP90" s="119"/>
      <c r="FQ90" s="119"/>
      <c r="FR90" s="119"/>
      <c r="FS90" s="119"/>
      <c r="FT90" s="119"/>
      <c r="FU90" s="119"/>
      <c r="FV90" s="119"/>
      <c r="FW90" s="119"/>
      <c r="FX90" s="119"/>
      <c r="FY90" s="119"/>
      <c r="FZ90" s="119"/>
      <c r="GA90" s="119"/>
      <c r="GB90" s="119"/>
      <c r="GC90" s="119"/>
      <c r="GD90" s="119"/>
      <c r="GE90" s="119"/>
      <c r="GF90" s="119"/>
      <c r="GG90" s="119"/>
      <c r="GH90" s="119"/>
      <c r="GI90" s="119"/>
      <c r="GJ90" s="119"/>
      <c r="GK90" s="119"/>
      <c r="GL90" s="119"/>
      <c r="GM90" s="119"/>
      <c r="GN90" s="119"/>
      <c r="GO90" s="119"/>
      <c r="GP90" s="119"/>
      <c r="GQ90" s="119"/>
      <c r="GR90" s="119"/>
      <c r="GS90" s="119"/>
      <c r="GT90" s="119"/>
      <c r="GU90" s="119"/>
      <c r="GV90" s="119"/>
      <c r="GW90" s="119"/>
      <c r="GX90" s="119"/>
      <c r="GY90" s="119"/>
      <c r="GZ90" s="119"/>
      <c r="HA90" s="119"/>
      <c r="HB90" s="119"/>
      <c r="HC90" s="119"/>
      <c r="HD90" s="119"/>
      <c r="HE90" s="119"/>
      <c r="HF90" s="119"/>
      <c r="HG90" s="119"/>
      <c r="HH90" s="119"/>
      <c r="HI90" s="119"/>
      <c r="HJ90" s="119"/>
      <c r="HK90" s="119"/>
      <c r="HL90" s="119"/>
      <c r="HM90" s="119"/>
      <c r="HN90" s="119"/>
      <c r="HO90" s="119"/>
      <c r="HP90" s="119"/>
      <c r="HQ90" s="119"/>
      <c r="HR90" s="119"/>
      <c r="HS90" s="119"/>
      <c r="HT90" s="119"/>
      <c r="HU90" s="119"/>
      <c r="HV90" s="119"/>
      <c r="HW90" s="119"/>
      <c r="HX90" s="119"/>
      <c r="HY90" s="119"/>
      <c r="HZ90" s="119"/>
      <c r="IA90" s="119"/>
      <c r="IB90" s="119"/>
      <c r="IC90" s="119"/>
      <c r="ID90" s="119"/>
      <c r="IE90" s="119"/>
      <c r="IF90" s="119"/>
      <c r="IG90" s="119"/>
      <c r="IH90" s="119"/>
      <c r="II90" s="119"/>
      <c r="IJ90" s="119"/>
      <c r="IK90" s="119"/>
      <c r="IL90" s="119"/>
      <c r="IM90" s="119"/>
      <c r="IN90" s="119"/>
      <c r="IO90" s="119"/>
      <c r="IP90" s="119"/>
      <c r="IQ90" s="119"/>
      <c r="IR90" s="119"/>
      <c r="IS90" s="119"/>
      <c r="IT90" s="119"/>
      <c r="IU90" s="119"/>
      <c r="IV90" s="119"/>
      <c r="IW90" s="119"/>
      <c r="IX90" s="119"/>
      <c r="IY90" s="119"/>
      <c r="IZ90" s="119"/>
      <c r="JA90" s="119"/>
      <c r="JB90" s="119"/>
      <c r="JC90" s="119"/>
      <c r="JD90" s="119"/>
      <c r="JE90" s="119"/>
      <c r="JF90" s="119"/>
      <c r="JG90" s="119"/>
      <c r="JH90" s="119"/>
      <c r="JI90" s="119"/>
      <c r="JJ90" s="119"/>
      <c r="JK90" s="119"/>
      <c r="JL90" s="119"/>
      <c r="JM90" s="119"/>
      <c r="JN90" s="119"/>
      <c r="JO90" s="119"/>
      <c r="JP90" s="119"/>
      <c r="JQ90" s="119"/>
      <c r="JR90" s="119"/>
      <c r="JS90" s="119"/>
      <c r="JT90" s="119"/>
      <c r="JU90" s="119"/>
      <c r="JV90" s="119"/>
      <c r="JW90" s="119"/>
      <c r="JX90" s="119"/>
      <c r="JY90" s="119"/>
      <c r="JZ90" s="119"/>
      <c r="KA90" s="119"/>
      <c r="KB90" s="119"/>
      <c r="KC90" s="119"/>
      <c r="KD90" s="119"/>
      <c r="KE90" s="119"/>
      <c r="KF90" s="119"/>
      <c r="KG90" s="119"/>
      <c r="KH90" s="119"/>
      <c r="KI90" s="119"/>
      <c r="KJ90" s="119"/>
      <c r="KK90" s="119"/>
      <c r="KL90" s="119"/>
      <c r="KM90" s="119"/>
      <c r="KN90" s="119"/>
      <c r="KO90" s="119"/>
      <c r="KP90" s="119"/>
      <c r="KQ90" s="119"/>
      <c r="KR90" s="119"/>
      <c r="KS90" s="119"/>
      <c r="KT90" s="119"/>
      <c r="KU90" s="119"/>
      <c r="KV90" s="119"/>
      <c r="KW90" s="119"/>
      <c r="KX90" s="119"/>
      <c r="KY90" s="119"/>
      <c r="KZ90" s="119"/>
      <c r="LA90" s="119"/>
      <c r="LB90" s="119"/>
      <c r="LC90" s="119"/>
      <c r="LD90" s="119"/>
      <c r="LE90" s="119"/>
      <c r="LF90" s="119"/>
      <c r="LG90" s="119"/>
      <c r="LH90" s="119"/>
      <c r="LI90" s="119"/>
      <c r="LJ90" s="119"/>
      <c r="LK90" s="119"/>
      <c r="LL90" s="119"/>
      <c r="LM90" s="119"/>
      <c r="LN90" s="119"/>
      <c r="LO90" s="119"/>
      <c r="LP90" s="119"/>
      <c r="LQ90" s="119"/>
      <c r="LR90" s="119"/>
      <c r="LS90" s="119"/>
      <c r="LT90" s="119"/>
      <c r="LU90" s="119"/>
      <c r="LV90" s="119"/>
      <c r="LW90" s="119"/>
      <c r="LX90" s="119"/>
      <c r="LY90" s="119"/>
      <c r="LZ90" s="119"/>
      <c r="MA90" s="119"/>
      <c r="MB90" s="119"/>
      <c r="MC90" s="119"/>
      <c r="MD90" s="119"/>
      <c r="ME90" s="119"/>
      <c r="MF90" s="119"/>
      <c r="MG90" s="119"/>
      <c r="MH90" s="119"/>
    </row>
    <row r="91" spans="1:346" ht="30" customHeight="1">
      <c r="A91" s="217" t="s">
        <v>101</v>
      </c>
      <c r="B91" s="219"/>
      <c r="C91" s="180">
        <v>2.4500000000000002</v>
      </c>
      <c r="D91" s="176">
        <v>3.34</v>
      </c>
      <c r="E91" s="176">
        <v>5.39</v>
      </c>
      <c r="F91" s="176">
        <v>7.66</v>
      </c>
      <c r="G91" s="176">
        <v>9.57</v>
      </c>
      <c r="H91" s="181">
        <v>10.220000000000001</v>
      </c>
      <c r="I91" s="176">
        <v>9.7799999999999994</v>
      </c>
      <c r="J91" s="176">
        <v>8.77</v>
      </c>
      <c r="K91" s="176">
        <v>7.08</v>
      </c>
      <c r="L91" s="176">
        <v>5.24</v>
      </c>
      <c r="M91" s="176">
        <v>3.13</v>
      </c>
      <c r="N91" s="176">
        <v>2.16</v>
      </c>
      <c r="O91" s="176">
        <f>SUM(C91:N91)</f>
        <v>74.789999999999992</v>
      </c>
      <c r="P91" s="96"/>
      <c r="Q91" s="96"/>
      <c r="R91" s="96"/>
      <c r="S91" s="96"/>
      <c r="T91" s="96"/>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c r="CA91" s="119"/>
      <c r="CB91" s="119"/>
      <c r="CC91" s="119"/>
      <c r="CD91" s="119"/>
      <c r="CE91" s="119"/>
      <c r="CF91" s="119"/>
      <c r="CG91" s="119"/>
      <c r="CH91" s="119"/>
      <c r="CI91" s="119"/>
      <c r="CJ91" s="119"/>
      <c r="CK91" s="119"/>
      <c r="CL91" s="119"/>
      <c r="CM91" s="119"/>
      <c r="CN91" s="119"/>
      <c r="CO91" s="119"/>
      <c r="CP91" s="119"/>
      <c r="CQ91" s="119"/>
      <c r="CR91" s="119"/>
      <c r="CS91" s="119"/>
      <c r="CT91" s="119"/>
      <c r="CU91" s="119"/>
      <c r="CV91" s="119"/>
      <c r="CW91" s="119"/>
      <c r="CX91" s="119"/>
      <c r="CY91" s="119"/>
      <c r="CZ91" s="119"/>
      <c r="DA91" s="119"/>
      <c r="DB91" s="119"/>
      <c r="DC91" s="119"/>
      <c r="DD91" s="119"/>
      <c r="DE91" s="119"/>
      <c r="DF91" s="119"/>
      <c r="DG91" s="119"/>
      <c r="DH91" s="119"/>
      <c r="DI91" s="119"/>
      <c r="DJ91" s="119"/>
      <c r="DK91" s="119"/>
      <c r="DL91" s="119"/>
      <c r="DM91" s="119"/>
      <c r="DN91" s="119"/>
      <c r="DO91" s="119"/>
      <c r="DP91" s="119"/>
      <c r="DQ91" s="119"/>
      <c r="DR91" s="119"/>
      <c r="DS91" s="119"/>
      <c r="DT91" s="119"/>
      <c r="DU91" s="119"/>
      <c r="DV91" s="119"/>
      <c r="DW91" s="119"/>
      <c r="DX91" s="119"/>
      <c r="DY91" s="119"/>
      <c r="DZ91" s="119"/>
      <c r="EA91" s="119"/>
      <c r="EB91" s="119"/>
      <c r="EC91" s="119"/>
      <c r="ED91" s="119"/>
      <c r="EE91" s="119"/>
      <c r="EF91" s="119"/>
      <c r="EG91" s="119"/>
      <c r="EH91" s="119"/>
      <c r="EI91" s="119"/>
      <c r="EJ91" s="119"/>
      <c r="EK91" s="119"/>
      <c r="EL91" s="119"/>
      <c r="EM91" s="119"/>
      <c r="EN91" s="119"/>
      <c r="EO91" s="119"/>
      <c r="EP91" s="119"/>
      <c r="EQ91" s="119"/>
      <c r="ER91" s="119"/>
      <c r="ES91" s="119"/>
      <c r="ET91" s="119"/>
      <c r="EU91" s="119"/>
      <c r="EV91" s="119"/>
      <c r="EW91" s="119"/>
      <c r="EX91" s="119"/>
      <c r="EY91" s="119"/>
      <c r="EZ91" s="119"/>
      <c r="FA91" s="119"/>
      <c r="FB91" s="119"/>
      <c r="FC91" s="119"/>
      <c r="FD91" s="119"/>
      <c r="FE91" s="119"/>
      <c r="FF91" s="119"/>
      <c r="FG91" s="119"/>
      <c r="FH91" s="119"/>
      <c r="FI91" s="119"/>
      <c r="FJ91" s="119"/>
      <c r="FK91" s="119"/>
      <c r="FL91" s="119"/>
      <c r="FM91" s="119"/>
      <c r="FN91" s="119"/>
      <c r="FO91" s="119"/>
      <c r="FP91" s="119"/>
      <c r="FQ91" s="119"/>
      <c r="FR91" s="119"/>
      <c r="FS91" s="119"/>
      <c r="FT91" s="119"/>
      <c r="FU91" s="119"/>
      <c r="FV91" s="119"/>
      <c r="FW91" s="119"/>
      <c r="FX91" s="119"/>
      <c r="FY91" s="119"/>
      <c r="FZ91" s="119"/>
      <c r="GA91" s="119"/>
      <c r="GB91" s="119"/>
      <c r="GC91" s="119"/>
      <c r="GD91" s="119"/>
      <c r="GE91" s="119"/>
      <c r="GF91" s="119"/>
      <c r="GG91" s="119"/>
      <c r="GH91" s="119"/>
      <c r="GI91" s="119"/>
      <c r="GJ91" s="119"/>
      <c r="GK91" s="119"/>
      <c r="GL91" s="119"/>
      <c r="GM91" s="119"/>
      <c r="GN91" s="119"/>
      <c r="GO91" s="119"/>
      <c r="GP91" s="119"/>
      <c r="GQ91" s="119"/>
      <c r="GR91" s="119"/>
      <c r="GS91" s="119"/>
      <c r="GT91" s="119"/>
      <c r="GU91" s="119"/>
      <c r="GV91" s="119"/>
      <c r="GW91" s="119"/>
      <c r="GX91" s="119"/>
      <c r="GY91" s="119"/>
      <c r="GZ91" s="119"/>
      <c r="HA91" s="119"/>
      <c r="HB91" s="119"/>
      <c r="HC91" s="119"/>
      <c r="HD91" s="119"/>
      <c r="HE91" s="119"/>
      <c r="HF91" s="119"/>
      <c r="HG91" s="119"/>
      <c r="HH91" s="119"/>
      <c r="HI91" s="119"/>
      <c r="HJ91" s="119"/>
      <c r="HK91" s="119"/>
      <c r="HL91" s="119"/>
      <c r="HM91" s="119"/>
      <c r="HN91" s="119"/>
      <c r="HO91" s="119"/>
      <c r="HP91" s="119"/>
      <c r="HQ91" s="119"/>
      <c r="HR91" s="119"/>
      <c r="HS91" s="119"/>
      <c r="HT91" s="119"/>
      <c r="HU91" s="119"/>
      <c r="HV91" s="119"/>
      <c r="HW91" s="119"/>
      <c r="HX91" s="119"/>
      <c r="HY91" s="119"/>
      <c r="HZ91" s="119"/>
      <c r="IA91" s="119"/>
      <c r="IB91" s="119"/>
      <c r="IC91" s="119"/>
      <c r="ID91" s="119"/>
      <c r="IE91" s="119"/>
      <c r="IF91" s="119"/>
      <c r="IG91" s="119"/>
      <c r="IH91" s="119"/>
      <c r="II91" s="119"/>
      <c r="IJ91" s="119"/>
      <c r="IK91" s="119"/>
      <c r="IL91" s="119"/>
      <c r="IM91" s="119"/>
      <c r="IN91" s="119"/>
      <c r="IO91" s="119"/>
      <c r="IP91" s="119"/>
      <c r="IQ91" s="119"/>
      <c r="IR91" s="119"/>
      <c r="IS91" s="119"/>
      <c r="IT91" s="119"/>
      <c r="IU91" s="119"/>
      <c r="IV91" s="119"/>
      <c r="IW91" s="119"/>
      <c r="IX91" s="119"/>
      <c r="IY91" s="119"/>
      <c r="IZ91" s="119"/>
      <c r="JA91" s="119"/>
      <c r="JB91" s="119"/>
      <c r="JC91" s="119"/>
      <c r="JD91" s="119"/>
      <c r="JE91" s="119"/>
      <c r="JF91" s="119"/>
      <c r="JG91" s="119"/>
      <c r="JH91" s="119"/>
      <c r="JI91" s="119"/>
      <c r="JJ91" s="119"/>
      <c r="JK91" s="119"/>
      <c r="JL91" s="119"/>
      <c r="JM91" s="119"/>
      <c r="JN91" s="119"/>
      <c r="JO91" s="119"/>
      <c r="JP91" s="119"/>
      <c r="JQ91" s="119"/>
      <c r="JR91" s="119"/>
      <c r="JS91" s="119"/>
      <c r="JT91" s="119"/>
      <c r="JU91" s="119"/>
      <c r="JV91" s="119"/>
      <c r="JW91" s="119"/>
      <c r="JX91" s="119"/>
      <c r="JY91" s="119"/>
      <c r="JZ91" s="119"/>
      <c r="KA91" s="119"/>
      <c r="KB91" s="119"/>
      <c r="KC91" s="119"/>
      <c r="KD91" s="119"/>
      <c r="KE91" s="119"/>
      <c r="KF91" s="119"/>
      <c r="KG91" s="119"/>
      <c r="KH91" s="119"/>
      <c r="KI91" s="119"/>
      <c r="KJ91" s="119"/>
      <c r="KK91" s="119"/>
      <c r="KL91" s="119"/>
      <c r="KM91" s="119"/>
      <c r="KN91" s="119"/>
      <c r="KO91" s="119"/>
      <c r="KP91" s="119"/>
      <c r="KQ91" s="119"/>
      <c r="KR91" s="119"/>
      <c r="KS91" s="119"/>
      <c r="KT91" s="119"/>
      <c r="KU91" s="119"/>
      <c r="KV91" s="119"/>
      <c r="KW91" s="119"/>
      <c r="KX91" s="119"/>
      <c r="KY91" s="119"/>
      <c r="KZ91" s="119"/>
      <c r="LA91" s="119"/>
      <c r="LB91" s="119"/>
      <c r="LC91" s="119"/>
      <c r="LD91" s="119"/>
      <c r="LE91" s="119"/>
      <c r="LF91" s="119"/>
      <c r="LG91" s="119"/>
      <c r="LH91" s="119"/>
      <c r="LI91" s="119"/>
      <c r="LJ91" s="119"/>
      <c r="LK91" s="119"/>
      <c r="LL91" s="119"/>
      <c r="LM91" s="119"/>
      <c r="LN91" s="119"/>
      <c r="LO91" s="119"/>
      <c r="LP91" s="119"/>
      <c r="LQ91" s="119"/>
      <c r="LR91" s="119"/>
      <c r="LS91" s="119"/>
      <c r="LT91" s="119"/>
      <c r="LU91" s="119"/>
      <c r="LV91" s="119"/>
      <c r="LW91" s="119"/>
      <c r="LX91" s="119"/>
      <c r="LY91" s="119"/>
      <c r="LZ91" s="119"/>
      <c r="MA91" s="119"/>
      <c r="MB91" s="119"/>
      <c r="MC91" s="119"/>
      <c r="MD91" s="119"/>
      <c r="ME91" s="119"/>
      <c r="MF91" s="119"/>
      <c r="MG91" s="119"/>
      <c r="MH91" s="119"/>
    </row>
    <row r="92" spans="1:346" ht="66" customHeight="1">
      <c r="A92" s="220" t="s">
        <v>162</v>
      </c>
      <c r="B92" s="224"/>
      <c r="C92" s="131"/>
      <c r="D92" s="182"/>
      <c r="E92" s="176"/>
      <c r="F92" s="176"/>
      <c r="G92" s="176"/>
      <c r="H92" s="181"/>
      <c r="I92" s="176"/>
      <c r="J92" s="176"/>
      <c r="K92" s="176"/>
      <c r="L92" s="176"/>
      <c r="M92" s="176"/>
      <c r="N92" s="176"/>
      <c r="O92" s="176"/>
      <c r="P92" s="96"/>
      <c r="Q92" s="96"/>
      <c r="R92" s="96"/>
      <c r="S92" s="96"/>
      <c r="T92" s="96"/>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c r="CK92" s="119"/>
      <c r="CL92" s="119"/>
      <c r="CM92" s="119"/>
      <c r="CN92" s="119"/>
      <c r="CO92" s="119"/>
      <c r="CP92" s="119"/>
      <c r="CQ92" s="119"/>
      <c r="CR92" s="119"/>
      <c r="CS92" s="119"/>
      <c r="CT92" s="119"/>
      <c r="CU92" s="119"/>
      <c r="CV92" s="119"/>
      <c r="CW92" s="119"/>
      <c r="CX92" s="119"/>
      <c r="CY92" s="119"/>
      <c r="CZ92" s="119"/>
      <c r="DA92" s="119"/>
      <c r="DB92" s="119"/>
      <c r="DC92" s="119"/>
      <c r="DD92" s="119"/>
      <c r="DE92" s="119"/>
      <c r="DF92" s="119"/>
      <c r="DG92" s="119"/>
      <c r="DH92" s="119"/>
      <c r="DI92" s="119"/>
      <c r="DJ92" s="119"/>
      <c r="DK92" s="119"/>
      <c r="DL92" s="119"/>
      <c r="DM92" s="119"/>
      <c r="DN92" s="119"/>
      <c r="DO92" s="119"/>
      <c r="DP92" s="119"/>
      <c r="DQ92" s="119"/>
      <c r="DR92" s="119"/>
      <c r="DS92" s="119"/>
      <c r="DT92" s="119"/>
      <c r="DU92" s="119"/>
      <c r="DV92" s="119"/>
      <c r="DW92" s="119"/>
      <c r="DX92" s="119"/>
      <c r="DY92" s="119"/>
      <c r="DZ92" s="119"/>
      <c r="EA92" s="119"/>
      <c r="EB92" s="119"/>
      <c r="EC92" s="119"/>
      <c r="ED92" s="119"/>
      <c r="EE92" s="119"/>
      <c r="EF92" s="119"/>
      <c r="EG92" s="119"/>
      <c r="EH92" s="119"/>
      <c r="EI92" s="119"/>
      <c r="EJ92" s="119"/>
      <c r="EK92" s="119"/>
      <c r="EL92" s="119"/>
      <c r="EM92" s="119"/>
      <c r="EN92" s="119"/>
      <c r="EO92" s="119"/>
      <c r="EP92" s="119"/>
      <c r="EQ92" s="119"/>
      <c r="ER92" s="119"/>
      <c r="ES92" s="119"/>
      <c r="ET92" s="119"/>
      <c r="EU92" s="119"/>
      <c r="EV92" s="119"/>
      <c r="EW92" s="119"/>
      <c r="EX92" s="119"/>
      <c r="EY92" s="119"/>
      <c r="EZ92" s="119"/>
      <c r="FA92" s="119"/>
      <c r="FB92" s="119"/>
      <c r="FC92" s="119"/>
      <c r="FD92" s="119"/>
      <c r="FE92" s="119"/>
      <c r="FF92" s="119"/>
      <c r="FG92" s="119"/>
      <c r="FH92" s="119"/>
      <c r="FI92" s="119"/>
      <c r="FJ92" s="119"/>
      <c r="FK92" s="119"/>
      <c r="FL92" s="119"/>
      <c r="FM92" s="119"/>
      <c r="FN92" s="119"/>
      <c r="FO92" s="119"/>
      <c r="FP92" s="119"/>
      <c r="FQ92" s="119"/>
      <c r="FR92" s="119"/>
      <c r="FS92" s="119"/>
      <c r="FT92" s="119"/>
      <c r="FU92" s="119"/>
      <c r="FV92" s="119"/>
      <c r="FW92" s="119"/>
      <c r="FX92" s="119"/>
      <c r="FY92" s="119"/>
      <c r="FZ92" s="119"/>
      <c r="GA92" s="119"/>
      <c r="GB92" s="119"/>
      <c r="GC92" s="119"/>
      <c r="GD92" s="119"/>
      <c r="GE92" s="119"/>
      <c r="GF92" s="119"/>
      <c r="GG92" s="119"/>
      <c r="GH92" s="119"/>
      <c r="GI92" s="119"/>
      <c r="GJ92" s="119"/>
      <c r="GK92" s="119"/>
      <c r="GL92" s="119"/>
      <c r="GM92" s="119"/>
      <c r="GN92" s="119"/>
      <c r="GO92" s="119"/>
      <c r="GP92" s="119"/>
      <c r="GQ92" s="119"/>
      <c r="GR92" s="119"/>
      <c r="GS92" s="119"/>
      <c r="GT92" s="119"/>
      <c r="GU92" s="119"/>
      <c r="GV92" s="119"/>
      <c r="GW92" s="119"/>
      <c r="GX92" s="119"/>
      <c r="GY92" s="119"/>
      <c r="GZ92" s="119"/>
      <c r="HA92" s="119"/>
      <c r="HB92" s="119"/>
      <c r="HC92" s="119"/>
      <c r="HD92" s="119"/>
      <c r="HE92" s="119"/>
      <c r="HF92" s="119"/>
      <c r="HG92" s="119"/>
      <c r="HH92" s="119"/>
      <c r="HI92" s="119"/>
      <c r="HJ92" s="119"/>
      <c r="HK92" s="119"/>
      <c r="HL92" s="119"/>
      <c r="HM92" s="119"/>
      <c r="HN92" s="119"/>
      <c r="HO92" s="119"/>
      <c r="HP92" s="119"/>
      <c r="HQ92" s="119"/>
      <c r="HR92" s="119"/>
      <c r="HS92" s="119"/>
      <c r="HT92" s="119"/>
      <c r="HU92" s="119"/>
      <c r="HV92" s="119"/>
      <c r="HW92" s="119"/>
      <c r="HX92" s="119"/>
      <c r="HY92" s="119"/>
      <c r="HZ92" s="119"/>
      <c r="IA92" s="119"/>
      <c r="IB92" s="119"/>
      <c r="IC92" s="119"/>
      <c r="ID92" s="119"/>
      <c r="IE92" s="119"/>
      <c r="IF92" s="119"/>
      <c r="IG92" s="119"/>
      <c r="IH92" s="119"/>
      <c r="II92" s="119"/>
      <c r="IJ92" s="119"/>
      <c r="IK92" s="119"/>
      <c r="IL92" s="119"/>
      <c r="IM92" s="119"/>
      <c r="IN92" s="119"/>
      <c r="IO92" s="119"/>
      <c r="IP92" s="119"/>
      <c r="IQ92" s="119"/>
      <c r="IR92" s="119"/>
      <c r="IS92" s="119"/>
      <c r="IT92" s="119"/>
      <c r="IU92" s="119"/>
      <c r="IV92" s="119"/>
      <c r="IW92" s="119"/>
      <c r="IX92" s="119"/>
      <c r="IY92" s="119"/>
      <c r="IZ92" s="119"/>
      <c r="JA92" s="119"/>
      <c r="JB92" s="119"/>
      <c r="JC92" s="119"/>
      <c r="JD92" s="119"/>
      <c r="JE92" s="119"/>
      <c r="JF92" s="119"/>
      <c r="JG92" s="119"/>
      <c r="JH92" s="119"/>
      <c r="JI92" s="119"/>
      <c r="JJ92" s="119"/>
      <c r="JK92" s="119"/>
      <c r="JL92" s="119"/>
      <c r="JM92" s="119"/>
      <c r="JN92" s="119"/>
      <c r="JO92" s="119"/>
      <c r="JP92" s="119"/>
      <c r="JQ92" s="119"/>
      <c r="JR92" s="119"/>
      <c r="JS92" s="119"/>
      <c r="JT92" s="119"/>
      <c r="JU92" s="119"/>
      <c r="JV92" s="119"/>
      <c r="JW92" s="119"/>
      <c r="JX92" s="119"/>
      <c r="JY92" s="119"/>
      <c r="JZ92" s="119"/>
      <c r="KA92" s="119"/>
      <c r="KB92" s="119"/>
      <c r="KC92" s="119"/>
      <c r="KD92" s="119"/>
      <c r="KE92" s="119"/>
      <c r="KF92" s="119"/>
      <c r="KG92" s="119"/>
      <c r="KH92" s="119"/>
      <c r="KI92" s="119"/>
      <c r="KJ92" s="119"/>
      <c r="KK92" s="119"/>
      <c r="KL92" s="119"/>
      <c r="KM92" s="119"/>
      <c r="KN92" s="119"/>
      <c r="KO92" s="119"/>
      <c r="KP92" s="119"/>
      <c r="KQ92" s="119"/>
      <c r="KR92" s="119"/>
      <c r="KS92" s="119"/>
      <c r="KT92" s="119"/>
      <c r="KU92" s="119"/>
      <c r="KV92" s="119"/>
      <c r="KW92" s="119"/>
      <c r="KX92" s="119"/>
      <c r="KY92" s="119"/>
      <c r="KZ92" s="119"/>
      <c r="LA92" s="119"/>
      <c r="LB92" s="119"/>
      <c r="LC92" s="119"/>
      <c r="LD92" s="119"/>
      <c r="LE92" s="119"/>
      <c r="LF92" s="119"/>
      <c r="LG92" s="119"/>
      <c r="LH92" s="119"/>
      <c r="LI92" s="119"/>
      <c r="LJ92" s="119"/>
      <c r="LK92" s="119"/>
      <c r="LL92" s="119"/>
      <c r="LM92" s="119"/>
      <c r="LN92" s="119"/>
      <c r="LO92" s="119"/>
      <c r="LP92" s="119"/>
      <c r="LQ92" s="119"/>
      <c r="LR92" s="119"/>
      <c r="LS92" s="119"/>
      <c r="LT92" s="119"/>
      <c r="LU92" s="119"/>
      <c r="LV92" s="119"/>
      <c r="LW92" s="119"/>
      <c r="LX92" s="119"/>
      <c r="LY92" s="119"/>
      <c r="LZ92" s="119"/>
      <c r="MA92" s="119"/>
      <c r="MB92" s="119"/>
      <c r="MC92" s="119"/>
      <c r="MD92" s="119"/>
      <c r="ME92" s="119"/>
      <c r="MF92" s="119"/>
      <c r="MG92" s="119"/>
      <c r="MH92" s="119"/>
    </row>
    <row r="93" spans="1:346" ht="18" customHeight="1">
      <c r="A93" s="217" t="s">
        <v>170</v>
      </c>
      <c r="B93" s="218"/>
      <c r="C93" s="218"/>
      <c r="D93" s="218"/>
      <c r="E93" s="218"/>
      <c r="F93" s="218"/>
      <c r="G93" s="218"/>
      <c r="H93" s="218"/>
      <c r="I93" s="218"/>
      <c r="J93" s="218"/>
      <c r="K93" s="218"/>
      <c r="L93" s="218"/>
      <c r="M93" s="218"/>
      <c r="N93" s="218"/>
      <c r="O93" s="225"/>
      <c r="P93" s="96"/>
      <c r="Q93" s="96"/>
      <c r="R93" s="96"/>
      <c r="S93" s="96"/>
      <c r="T93" s="96"/>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c r="CA93" s="119"/>
      <c r="CB93" s="119"/>
      <c r="CC93" s="119"/>
      <c r="CD93" s="119"/>
      <c r="CE93" s="119"/>
      <c r="CF93" s="119"/>
      <c r="CG93" s="119"/>
      <c r="CH93" s="119"/>
      <c r="CI93" s="119"/>
      <c r="CJ93" s="119"/>
      <c r="CK93" s="119"/>
      <c r="CL93" s="119"/>
      <c r="CM93" s="119"/>
      <c r="CN93" s="119"/>
      <c r="CO93" s="119"/>
      <c r="CP93" s="119"/>
      <c r="CQ93" s="119"/>
      <c r="CR93" s="119"/>
      <c r="CS93" s="119"/>
      <c r="CT93" s="119"/>
      <c r="CU93" s="119"/>
      <c r="CV93" s="119"/>
      <c r="CW93" s="119"/>
      <c r="CX93" s="119"/>
      <c r="CY93" s="119"/>
      <c r="CZ93" s="119"/>
      <c r="DA93" s="119"/>
      <c r="DB93" s="119"/>
      <c r="DC93" s="119"/>
      <c r="DD93" s="119"/>
      <c r="DE93" s="119"/>
      <c r="DF93" s="119"/>
      <c r="DG93" s="119"/>
      <c r="DH93" s="119"/>
      <c r="DI93" s="119"/>
      <c r="DJ93" s="119"/>
      <c r="DK93" s="119"/>
      <c r="DL93" s="119"/>
      <c r="DM93" s="119"/>
      <c r="DN93" s="119"/>
      <c r="DO93" s="119"/>
      <c r="DP93" s="119"/>
      <c r="DQ93" s="119"/>
      <c r="DR93" s="119"/>
      <c r="DS93" s="119"/>
      <c r="DT93" s="119"/>
      <c r="DU93" s="119"/>
      <c r="DV93" s="119"/>
      <c r="DW93" s="119"/>
      <c r="DX93" s="119"/>
      <c r="DY93" s="119"/>
      <c r="DZ93" s="119"/>
      <c r="EA93" s="119"/>
      <c r="EB93" s="119"/>
      <c r="EC93" s="119"/>
      <c r="ED93" s="119"/>
      <c r="EE93" s="119"/>
      <c r="EF93" s="119"/>
      <c r="EG93" s="119"/>
      <c r="EH93" s="119"/>
      <c r="EI93" s="119"/>
      <c r="EJ93" s="119"/>
      <c r="EK93" s="119"/>
      <c r="EL93" s="119"/>
      <c r="EM93" s="119"/>
      <c r="EN93" s="119"/>
      <c r="EO93" s="119"/>
      <c r="EP93" s="119"/>
      <c r="EQ93" s="119"/>
      <c r="ER93" s="119"/>
      <c r="ES93" s="119"/>
      <c r="ET93" s="119"/>
      <c r="EU93" s="119"/>
      <c r="EV93" s="119"/>
      <c r="EW93" s="119"/>
      <c r="EX93" s="119"/>
      <c r="EY93" s="119"/>
      <c r="EZ93" s="119"/>
      <c r="FA93" s="119"/>
      <c r="FB93" s="119"/>
      <c r="FC93" s="119"/>
      <c r="FD93" s="119"/>
      <c r="FE93" s="119"/>
      <c r="FF93" s="119"/>
      <c r="FG93" s="119"/>
      <c r="FH93" s="119"/>
      <c r="FI93" s="119"/>
      <c r="FJ93" s="119"/>
      <c r="FK93" s="119"/>
      <c r="FL93" s="119"/>
      <c r="FM93" s="119"/>
      <c r="FN93" s="119"/>
      <c r="FO93" s="119"/>
      <c r="FP93" s="119"/>
      <c r="FQ93" s="119"/>
      <c r="FR93" s="119"/>
      <c r="FS93" s="119"/>
      <c r="FT93" s="119"/>
      <c r="FU93" s="119"/>
      <c r="FV93" s="119"/>
      <c r="FW93" s="119"/>
      <c r="FX93" s="119"/>
      <c r="FY93" s="119"/>
      <c r="FZ93" s="119"/>
      <c r="GA93" s="119"/>
      <c r="GB93" s="119"/>
      <c r="GC93" s="119"/>
      <c r="GD93" s="119"/>
      <c r="GE93" s="119"/>
      <c r="GF93" s="119"/>
      <c r="GG93" s="119"/>
      <c r="GH93" s="119"/>
      <c r="GI93" s="119"/>
      <c r="GJ93" s="119"/>
      <c r="GK93" s="119"/>
      <c r="GL93" s="119"/>
      <c r="GM93" s="119"/>
      <c r="GN93" s="119"/>
      <c r="GO93" s="119"/>
      <c r="GP93" s="119"/>
      <c r="GQ93" s="119"/>
      <c r="GR93" s="119"/>
      <c r="GS93" s="119"/>
      <c r="GT93" s="119"/>
      <c r="GU93" s="119"/>
      <c r="GV93" s="119"/>
      <c r="GW93" s="119"/>
      <c r="GX93" s="119"/>
      <c r="GY93" s="119"/>
      <c r="GZ93" s="119"/>
      <c r="HA93" s="119"/>
      <c r="HB93" s="119"/>
      <c r="HC93" s="119"/>
      <c r="HD93" s="119"/>
      <c r="HE93" s="119"/>
      <c r="HF93" s="119"/>
      <c r="HG93" s="119"/>
      <c r="HH93" s="119"/>
      <c r="HI93" s="119"/>
      <c r="HJ93" s="119"/>
      <c r="HK93" s="119"/>
      <c r="HL93" s="119"/>
      <c r="HM93" s="119"/>
      <c r="HN93" s="119"/>
      <c r="HO93" s="119"/>
      <c r="HP93" s="119"/>
      <c r="HQ93" s="119"/>
      <c r="HR93" s="119"/>
      <c r="HS93" s="119"/>
      <c r="HT93" s="119"/>
      <c r="HU93" s="119"/>
      <c r="HV93" s="119"/>
      <c r="HW93" s="119"/>
      <c r="HX93" s="119"/>
      <c r="HY93" s="119"/>
      <c r="HZ93" s="119"/>
      <c r="IA93" s="119"/>
      <c r="IB93" s="119"/>
      <c r="IC93" s="119"/>
      <c r="ID93" s="119"/>
      <c r="IE93" s="119"/>
      <c r="IF93" s="119"/>
      <c r="IG93" s="119"/>
      <c r="IH93" s="119"/>
      <c r="II93" s="119"/>
      <c r="IJ93" s="119"/>
      <c r="IK93" s="119"/>
      <c r="IL93" s="119"/>
      <c r="IM93" s="119"/>
      <c r="IN93" s="119"/>
      <c r="IO93" s="119"/>
      <c r="IP93" s="119"/>
      <c r="IQ93" s="119"/>
      <c r="IR93" s="119"/>
      <c r="IS93" s="119"/>
      <c r="IT93" s="119"/>
      <c r="IU93" s="119"/>
      <c r="IV93" s="119"/>
      <c r="IW93" s="119"/>
      <c r="IX93" s="119"/>
      <c r="IY93" s="119"/>
      <c r="IZ93" s="119"/>
      <c r="JA93" s="119"/>
      <c r="JB93" s="119"/>
      <c r="JC93" s="119"/>
      <c r="JD93" s="119"/>
      <c r="JE93" s="119"/>
      <c r="JF93" s="119"/>
      <c r="JG93" s="119"/>
      <c r="JH93" s="119"/>
      <c r="JI93" s="119"/>
      <c r="JJ93" s="119"/>
      <c r="JK93" s="119"/>
      <c r="JL93" s="119"/>
      <c r="JM93" s="119"/>
      <c r="JN93" s="119"/>
      <c r="JO93" s="119"/>
      <c r="JP93" s="119"/>
      <c r="JQ93" s="119"/>
      <c r="JR93" s="119"/>
      <c r="JS93" s="119"/>
      <c r="JT93" s="119"/>
      <c r="JU93" s="119"/>
      <c r="JV93" s="119"/>
      <c r="JW93" s="119"/>
      <c r="JX93" s="119"/>
      <c r="JY93" s="119"/>
      <c r="JZ93" s="119"/>
      <c r="KA93" s="119"/>
      <c r="KB93" s="119"/>
      <c r="KC93" s="119"/>
      <c r="KD93" s="119"/>
      <c r="KE93" s="119"/>
      <c r="KF93" s="119"/>
      <c r="KG93" s="119"/>
      <c r="KH93" s="119"/>
      <c r="KI93" s="119"/>
      <c r="KJ93" s="119"/>
      <c r="KK93" s="119"/>
      <c r="KL93" s="119"/>
      <c r="KM93" s="119"/>
      <c r="KN93" s="119"/>
      <c r="KO93" s="119"/>
      <c r="KP93" s="119"/>
      <c r="KQ93" s="119"/>
      <c r="KR93" s="119"/>
      <c r="KS93" s="119"/>
      <c r="KT93" s="119"/>
      <c r="KU93" s="119"/>
      <c r="KV93" s="119"/>
      <c r="KW93" s="119"/>
      <c r="KX93" s="119"/>
      <c r="KY93" s="119"/>
      <c r="KZ93" s="119"/>
      <c r="LA93" s="119"/>
      <c r="LB93" s="119"/>
      <c r="LC93" s="119"/>
      <c r="LD93" s="119"/>
      <c r="LE93" s="119"/>
      <c r="LF93" s="119"/>
      <c r="LG93" s="119"/>
      <c r="LH93" s="119"/>
      <c r="LI93" s="119"/>
      <c r="LJ93" s="119"/>
      <c r="LK93" s="119"/>
      <c r="LL93" s="119"/>
      <c r="LM93" s="119"/>
      <c r="LN93" s="119"/>
      <c r="LO93" s="119"/>
      <c r="LP93" s="119"/>
      <c r="LQ93" s="119"/>
      <c r="LR93" s="119"/>
      <c r="LS93" s="119"/>
      <c r="LT93" s="119"/>
      <c r="LU93" s="119"/>
      <c r="LV93" s="119"/>
      <c r="LW93" s="119"/>
      <c r="LX93" s="119"/>
      <c r="LY93" s="119"/>
      <c r="LZ93" s="119"/>
      <c r="MA93" s="119"/>
      <c r="MB93" s="119"/>
      <c r="MC93" s="119"/>
      <c r="MD93" s="119"/>
      <c r="ME93" s="119"/>
      <c r="MF93" s="119"/>
      <c r="MG93" s="119"/>
      <c r="MH93" s="119"/>
    </row>
    <row r="94" spans="1:346" ht="19" customHeight="1">
      <c r="A94" s="228" t="s">
        <v>160</v>
      </c>
      <c r="B94" s="229"/>
      <c r="C94" s="229"/>
      <c r="D94" s="229"/>
      <c r="E94" s="229"/>
      <c r="F94" s="229"/>
      <c r="G94" s="229"/>
      <c r="H94" s="229"/>
      <c r="I94" s="229"/>
      <c r="J94" s="229"/>
      <c r="K94" s="229"/>
      <c r="L94" s="229"/>
      <c r="M94" s="229"/>
      <c r="N94" s="229"/>
      <c r="O94" s="230"/>
      <c r="P94" s="96"/>
      <c r="Q94" s="96"/>
      <c r="R94" s="96"/>
      <c r="S94" s="96"/>
      <c r="T94" s="96"/>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c r="CA94" s="119"/>
      <c r="CB94" s="119"/>
      <c r="CC94" s="119"/>
      <c r="CD94" s="119"/>
      <c r="CE94" s="119"/>
      <c r="CF94" s="119"/>
      <c r="CG94" s="119"/>
      <c r="CH94" s="119"/>
      <c r="CI94" s="119"/>
      <c r="CJ94" s="119"/>
      <c r="CK94" s="119"/>
      <c r="CL94" s="119"/>
      <c r="CM94" s="119"/>
      <c r="CN94" s="119"/>
      <c r="CO94" s="119"/>
      <c r="CP94" s="119"/>
      <c r="CQ94" s="119"/>
      <c r="CR94" s="119"/>
      <c r="CS94" s="119"/>
      <c r="CT94" s="119"/>
      <c r="CU94" s="119"/>
      <c r="CV94" s="119"/>
      <c r="CW94" s="119"/>
      <c r="CX94" s="119"/>
      <c r="CY94" s="119"/>
      <c r="CZ94" s="119"/>
      <c r="DA94" s="119"/>
      <c r="DB94" s="119"/>
      <c r="DC94" s="119"/>
      <c r="DD94" s="119"/>
      <c r="DE94" s="119"/>
      <c r="DF94" s="119"/>
      <c r="DG94" s="119"/>
      <c r="DH94" s="119"/>
      <c r="DI94" s="119"/>
      <c r="DJ94" s="119"/>
      <c r="DK94" s="119"/>
      <c r="DL94" s="119"/>
      <c r="DM94" s="119"/>
      <c r="DN94" s="119"/>
      <c r="DO94" s="119"/>
      <c r="DP94" s="119"/>
      <c r="DQ94" s="119"/>
      <c r="DR94" s="119"/>
      <c r="DS94" s="119"/>
      <c r="DT94" s="119"/>
      <c r="DU94" s="119"/>
      <c r="DV94" s="119"/>
      <c r="DW94" s="119"/>
      <c r="DX94" s="119"/>
      <c r="DY94" s="119"/>
      <c r="DZ94" s="119"/>
      <c r="EA94" s="119"/>
      <c r="EB94" s="119"/>
      <c r="EC94" s="119"/>
      <c r="ED94" s="119"/>
      <c r="EE94" s="119"/>
      <c r="EF94" s="119"/>
      <c r="EG94" s="119"/>
      <c r="EH94" s="119"/>
      <c r="EI94" s="119"/>
      <c r="EJ94" s="119"/>
      <c r="EK94" s="119"/>
      <c r="EL94" s="119"/>
      <c r="EM94" s="119"/>
      <c r="EN94" s="119"/>
      <c r="EO94" s="119"/>
      <c r="EP94" s="119"/>
      <c r="EQ94" s="119"/>
      <c r="ER94" s="119"/>
      <c r="ES94" s="119"/>
      <c r="ET94" s="119"/>
      <c r="EU94" s="119"/>
      <c r="EV94" s="119"/>
      <c r="EW94" s="119"/>
      <c r="EX94" s="119"/>
      <c r="EY94" s="119"/>
      <c r="EZ94" s="119"/>
      <c r="FA94" s="119"/>
      <c r="FB94" s="119"/>
      <c r="FC94" s="119"/>
      <c r="FD94" s="119"/>
      <c r="FE94" s="119"/>
      <c r="FF94" s="119"/>
      <c r="FG94" s="119"/>
      <c r="FH94" s="119"/>
      <c r="FI94" s="119"/>
      <c r="FJ94" s="119"/>
      <c r="FK94" s="119"/>
      <c r="FL94" s="119"/>
      <c r="FM94" s="119"/>
      <c r="FN94" s="119"/>
      <c r="FO94" s="119"/>
      <c r="FP94" s="119"/>
      <c r="FQ94" s="119"/>
      <c r="FR94" s="119"/>
      <c r="FS94" s="119"/>
      <c r="FT94" s="119"/>
      <c r="FU94" s="119"/>
      <c r="FV94" s="119"/>
      <c r="FW94" s="119"/>
      <c r="FX94" s="119"/>
      <c r="FY94" s="119"/>
      <c r="FZ94" s="119"/>
      <c r="GA94" s="119"/>
      <c r="GB94" s="119"/>
      <c r="GC94" s="119"/>
      <c r="GD94" s="119"/>
      <c r="GE94" s="119"/>
      <c r="GF94" s="119"/>
      <c r="GG94" s="119"/>
      <c r="GH94" s="119"/>
      <c r="GI94" s="119"/>
      <c r="GJ94" s="119"/>
      <c r="GK94" s="119"/>
      <c r="GL94" s="119"/>
      <c r="GM94" s="119"/>
      <c r="GN94" s="119"/>
      <c r="GO94" s="119"/>
      <c r="GP94" s="119"/>
      <c r="GQ94" s="119"/>
      <c r="GR94" s="119"/>
      <c r="GS94" s="119"/>
      <c r="GT94" s="119"/>
      <c r="GU94" s="119"/>
      <c r="GV94" s="119"/>
      <c r="GW94" s="119"/>
      <c r="GX94" s="119"/>
      <c r="GY94" s="119"/>
      <c r="GZ94" s="119"/>
      <c r="HA94" s="119"/>
      <c r="HB94" s="119"/>
      <c r="HC94" s="119"/>
      <c r="HD94" s="119"/>
      <c r="HE94" s="119"/>
      <c r="HF94" s="119"/>
      <c r="HG94" s="119"/>
      <c r="HH94" s="119"/>
      <c r="HI94" s="119"/>
      <c r="HJ94" s="119"/>
      <c r="HK94" s="119"/>
      <c r="HL94" s="119"/>
      <c r="HM94" s="119"/>
      <c r="HN94" s="119"/>
      <c r="HO94" s="119"/>
      <c r="HP94" s="119"/>
      <c r="HQ94" s="119"/>
      <c r="HR94" s="119"/>
      <c r="HS94" s="119"/>
      <c r="HT94" s="119"/>
      <c r="HU94" s="119"/>
      <c r="HV94" s="119"/>
      <c r="HW94" s="119"/>
      <c r="HX94" s="119"/>
      <c r="HY94" s="119"/>
      <c r="HZ94" s="119"/>
      <c r="IA94" s="119"/>
      <c r="IB94" s="119"/>
      <c r="IC94" s="119"/>
      <c r="ID94" s="119"/>
      <c r="IE94" s="119"/>
      <c r="IF94" s="119"/>
      <c r="IG94" s="119"/>
      <c r="IH94" s="119"/>
      <c r="II94" s="119"/>
      <c r="IJ94" s="119"/>
      <c r="IK94" s="119"/>
      <c r="IL94" s="119"/>
      <c r="IM94" s="119"/>
      <c r="IN94" s="119"/>
      <c r="IO94" s="119"/>
      <c r="IP94" s="119"/>
      <c r="IQ94" s="119"/>
      <c r="IR94" s="119"/>
      <c r="IS94" s="119"/>
      <c r="IT94" s="119"/>
      <c r="IU94" s="119"/>
      <c r="IV94" s="119"/>
      <c r="IW94" s="119"/>
      <c r="IX94" s="119"/>
      <c r="IY94" s="119"/>
      <c r="IZ94" s="119"/>
      <c r="JA94" s="119"/>
      <c r="JB94" s="119"/>
      <c r="JC94" s="119"/>
      <c r="JD94" s="119"/>
      <c r="JE94" s="119"/>
      <c r="JF94" s="119"/>
      <c r="JG94" s="119"/>
      <c r="JH94" s="119"/>
      <c r="JI94" s="119"/>
      <c r="JJ94" s="119"/>
      <c r="JK94" s="119"/>
      <c r="JL94" s="119"/>
      <c r="JM94" s="119"/>
      <c r="JN94" s="119"/>
      <c r="JO94" s="119"/>
      <c r="JP94" s="119"/>
      <c r="JQ94" s="119"/>
      <c r="JR94" s="119"/>
      <c r="JS94" s="119"/>
      <c r="JT94" s="119"/>
      <c r="JU94" s="119"/>
      <c r="JV94" s="119"/>
      <c r="JW94" s="119"/>
      <c r="JX94" s="119"/>
      <c r="JY94" s="119"/>
      <c r="JZ94" s="119"/>
      <c r="KA94" s="119"/>
      <c r="KB94" s="119"/>
      <c r="KC94" s="119"/>
      <c r="KD94" s="119"/>
      <c r="KE94" s="119"/>
      <c r="KF94" s="119"/>
      <c r="KG94" s="119"/>
      <c r="KH94" s="119"/>
      <c r="KI94" s="119"/>
      <c r="KJ94" s="119"/>
      <c r="KK94" s="119"/>
      <c r="KL94" s="119"/>
      <c r="KM94" s="119"/>
      <c r="KN94" s="119"/>
      <c r="KO94" s="119"/>
      <c r="KP94" s="119"/>
      <c r="KQ94" s="119"/>
      <c r="KR94" s="119"/>
      <c r="KS94" s="119"/>
      <c r="KT94" s="119"/>
      <c r="KU94" s="119"/>
      <c r="KV94" s="119"/>
      <c r="KW94" s="119"/>
      <c r="KX94" s="119"/>
      <c r="KY94" s="119"/>
      <c r="KZ94" s="119"/>
      <c r="LA94" s="119"/>
      <c r="LB94" s="119"/>
      <c r="LC94" s="119"/>
      <c r="LD94" s="119"/>
      <c r="LE94" s="119"/>
      <c r="LF94" s="119"/>
      <c r="LG94" s="119"/>
      <c r="LH94" s="119"/>
      <c r="LI94" s="119"/>
      <c r="LJ94" s="119"/>
      <c r="LK94" s="119"/>
      <c r="LL94" s="119"/>
      <c r="LM94" s="119"/>
      <c r="LN94" s="119"/>
      <c r="LO94" s="119"/>
      <c r="LP94" s="119"/>
      <c r="LQ94" s="119"/>
      <c r="LR94" s="119"/>
      <c r="LS94" s="119"/>
      <c r="LT94" s="119"/>
      <c r="LU94" s="119"/>
      <c r="LV94" s="119"/>
      <c r="LW94" s="119"/>
      <c r="LX94" s="119"/>
      <c r="LY94" s="119"/>
      <c r="LZ94" s="119"/>
      <c r="MA94" s="119"/>
      <c r="MB94" s="119"/>
      <c r="MC94" s="119"/>
      <c r="MD94" s="119"/>
      <c r="ME94" s="119"/>
      <c r="MF94" s="119"/>
      <c r="MG94" s="119"/>
      <c r="MH94" s="119"/>
    </row>
    <row r="95" spans="1:346">
      <c r="A95" s="148"/>
      <c r="B95" s="142"/>
      <c r="C95" s="142"/>
      <c r="D95" s="142"/>
      <c r="E95" s="142"/>
      <c r="F95" s="142"/>
      <c r="G95" s="142"/>
      <c r="H95" s="142"/>
      <c r="I95" s="142"/>
      <c r="J95" s="142"/>
      <c r="K95" s="142"/>
      <c r="L95" s="142"/>
      <c r="M95" s="142"/>
      <c r="N95" s="142"/>
      <c r="O95" s="179"/>
      <c r="P95" s="96"/>
      <c r="Q95" s="96"/>
      <c r="R95" s="96"/>
      <c r="S95" s="96"/>
      <c r="T95" s="96"/>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c r="CA95" s="119"/>
      <c r="CB95" s="119"/>
      <c r="CC95" s="119"/>
      <c r="CD95" s="119"/>
      <c r="CE95" s="119"/>
      <c r="CF95" s="119"/>
      <c r="CG95" s="119"/>
      <c r="CH95" s="119"/>
      <c r="CI95" s="119"/>
      <c r="CJ95" s="119"/>
      <c r="CK95" s="119"/>
      <c r="CL95" s="119"/>
      <c r="CM95" s="119"/>
      <c r="CN95" s="119"/>
      <c r="CO95" s="119"/>
      <c r="CP95" s="119"/>
      <c r="CQ95" s="119"/>
      <c r="CR95" s="119"/>
      <c r="CS95" s="119"/>
      <c r="CT95" s="119"/>
      <c r="CU95" s="119"/>
      <c r="CV95" s="119"/>
      <c r="CW95" s="119"/>
      <c r="CX95" s="119"/>
      <c r="CY95" s="119"/>
      <c r="CZ95" s="119"/>
      <c r="DA95" s="119"/>
      <c r="DB95" s="119"/>
      <c r="DC95" s="119"/>
      <c r="DD95" s="119"/>
      <c r="DE95" s="119"/>
      <c r="DF95" s="119"/>
      <c r="DG95" s="119"/>
      <c r="DH95" s="119"/>
      <c r="DI95" s="119"/>
      <c r="DJ95" s="119"/>
      <c r="DK95" s="119"/>
      <c r="DL95" s="119"/>
      <c r="DM95" s="119"/>
      <c r="DN95" s="119"/>
      <c r="DO95" s="119"/>
      <c r="DP95" s="119"/>
      <c r="DQ95" s="119"/>
      <c r="DR95" s="119"/>
      <c r="DS95" s="119"/>
      <c r="DT95" s="119"/>
      <c r="DU95" s="119"/>
      <c r="DV95" s="119"/>
      <c r="DW95" s="119"/>
      <c r="DX95" s="119"/>
      <c r="DY95" s="119"/>
      <c r="DZ95" s="119"/>
      <c r="EA95" s="119"/>
      <c r="EB95" s="119"/>
      <c r="EC95" s="119"/>
      <c r="ED95" s="119"/>
      <c r="EE95" s="119"/>
      <c r="EF95" s="119"/>
      <c r="EG95" s="119"/>
      <c r="EH95" s="119"/>
      <c r="EI95" s="119"/>
      <c r="EJ95" s="119"/>
      <c r="EK95" s="119"/>
      <c r="EL95" s="119"/>
      <c r="EM95" s="119"/>
      <c r="EN95" s="119"/>
      <c r="EO95" s="119"/>
      <c r="EP95" s="119"/>
      <c r="EQ95" s="119"/>
      <c r="ER95" s="119"/>
      <c r="ES95" s="119"/>
      <c r="ET95" s="119"/>
      <c r="EU95" s="119"/>
      <c r="EV95" s="119"/>
      <c r="EW95" s="119"/>
      <c r="EX95" s="119"/>
      <c r="EY95" s="119"/>
      <c r="EZ95" s="119"/>
      <c r="FA95" s="119"/>
      <c r="FB95" s="119"/>
      <c r="FC95" s="119"/>
      <c r="FD95" s="119"/>
      <c r="FE95" s="119"/>
      <c r="FF95" s="119"/>
      <c r="FG95" s="119"/>
      <c r="FH95" s="119"/>
      <c r="FI95" s="119"/>
      <c r="FJ95" s="119"/>
      <c r="FK95" s="119"/>
      <c r="FL95" s="119"/>
      <c r="FM95" s="119"/>
      <c r="FN95" s="119"/>
      <c r="FO95" s="119"/>
      <c r="FP95" s="119"/>
      <c r="FQ95" s="119"/>
      <c r="FR95" s="119"/>
      <c r="FS95" s="119"/>
      <c r="FT95" s="119"/>
      <c r="FU95" s="119"/>
      <c r="FV95" s="119"/>
      <c r="FW95" s="119"/>
      <c r="FX95" s="119"/>
      <c r="FY95" s="119"/>
      <c r="FZ95" s="119"/>
      <c r="GA95" s="119"/>
      <c r="GB95" s="119"/>
      <c r="GC95" s="119"/>
      <c r="GD95" s="119"/>
      <c r="GE95" s="119"/>
      <c r="GF95" s="119"/>
      <c r="GG95" s="119"/>
      <c r="GH95" s="119"/>
      <c r="GI95" s="119"/>
      <c r="GJ95" s="119"/>
      <c r="GK95" s="119"/>
      <c r="GL95" s="119"/>
      <c r="GM95" s="119"/>
      <c r="GN95" s="119"/>
      <c r="GO95" s="119"/>
      <c r="GP95" s="119"/>
      <c r="GQ95" s="119"/>
      <c r="GR95" s="119"/>
      <c r="GS95" s="119"/>
      <c r="GT95" s="119"/>
      <c r="GU95" s="119"/>
      <c r="GV95" s="119"/>
      <c r="GW95" s="119"/>
      <c r="GX95" s="119"/>
      <c r="GY95" s="119"/>
      <c r="GZ95" s="119"/>
      <c r="HA95" s="119"/>
      <c r="HB95" s="119"/>
      <c r="HC95" s="119"/>
      <c r="HD95" s="119"/>
      <c r="HE95" s="119"/>
      <c r="HF95" s="119"/>
      <c r="HG95" s="119"/>
      <c r="HH95" s="119"/>
      <c r="HI95" s="119"/>
      <c r="HJ95" s="119"/>
      <c r="HK95" s="119"/>
      <c r="HL95" s="119"/>
      <c r="HM95" s="119"/>
      <c r="HN95" s="119"/>
      <c r="HO95" s="119"/>
      <c r="HP95" s="119"/>
      <c r="HQ95" s="119"/>
      <c r="HR95" s="119"/>
      <c r="HS95" s="119"/>
      <c r="HT95" s="119"/>
      <c r="HU95" s="119"/>
      <c r="HV95" s="119"/>
      <c r="HW95" s="119"/>
      <c r="HX95" s="119"/>
      <c r="HY95" s="119"/>
      <c r="HZ95" s="119"/>
      <c r="IA95" s="119"/>
      <c r="IB95" s="119"/>
      <c r="IC95" s="119"/>
      <c r="ID95" s="119"/>
      <c r="IE95" s="119"/>
      <c r="IF95" s="119"/>
      <c r="IG95" s="119"/>
      <c r="IH95" s="119"/>
      <c r="II95" s="119"/>
      <c r="IJ95" s="119"/>
      <c r="IK95" s="119"/>
      <c r="IL95" s="119"/>
      <c r="IM95" s="119"/>
      <c r="IN95" s="119"/>
      <c r="IO95" s="119"/>
      <c r="IP95" s="119"/>
      <c r="IQ95" s="119"/>
      <c r="IR95" s="119"/>
      <c r="IS95" s="119"/>
      <c r="IT95" s="119"/>
      <c r="IU95" s="119"/>
      <c r="IV95" s="119"/>
      <c r="IW95" s="119"/>
      <c r="IX95" s="119"/>
      <c r="IY95" s="119"/>
      <c r="IZ95" s="119"/>
      <c r="JA95" s="119"/>
      <c r="JB95" s="119"/>
      <c r="JC95" s="119"/>
      <c r="JD95" s="119"/>
      <c r="JE95" s="119"/>
      <c r="JF95" s="119"/>
      <c r="JG95" s="119"/>
      <c r="JH95" s="119"/>
      <c r="JI95" s="119"/>
      <c r="JJ95" s="119"/>
      <c r="JK95" s="119"/>
      <c r="JL95" s="119"/>
      <c r="JM95" s="119"/>
      <c r="JN95" s="119"/>
      <c r="JO95" s="119"/>
      <c r="JP95" s="119"/>
      <c r="JQ95" s="119"/>
      <c r="JR95" s="119"/>
      <c r="JS95" s="119"/>
      <c r="JT95" s="119"/>
      <c r="JU95" s="119"/>
      <c r="JV95" s="119"/>
      <c r="JW95" s="119"/>
      <c r="JX95" s="119"/>
      <c r="JY95" s="119"/>
      <c r="JZ95" s="119"/>
      <c r="KA95" s="119"/>
      <c r="KB95" s="119"/>
      <c r="KC95" s="119"/>
      <c r="KD95" s="119"/>
      <c r="KE95" s="119"/>
      <c r="KF95" s="119"/>
      <c r="KG95" s="119"/>
      <c r="KH95" s="119"/>
      <c r="KI95" s="119"/>
      <c r="KJ95" s="119"/>
      <c r="KK95" s="119"/>
      <c r="KL95" s="119"/>
      <c r="KM95" s="119"/>
      <c r="KN95" s="119"/>
      <c r="KO95" s="119"/>
      <c r="KP95" s="119"/>
      <c r="KQ95" s="119"/>
      <c r="KR95" s="119"/>
      <c r="KS95" s="119"/>
      <c r="KT95" s="119"/>
      <c r="KU95" s="119"/>
      <c r="KV95" s="119"/>
      <c r="KW95" s="119"/>
      <c r="KX95" s="119"/>
      <c r="KY95" s="119"/>
      <c r="KZ95" s="119"/>
      <c r="LA95" s="119"/>
      <c r="LB95" s="119"/>
      <c r="LC95" s="119"/>
      <c r="LD95" s="119"/>
      <c r="LE95" s="119"/>
      <c r="LF95" s="119"/>
      <c r="LG95" s="119"/>
      <c r="LH95" s="119"/>
      <c r="LI95" s="119"/>
      <c r="LJ95" s="119"/>
      <c r="LK95" s="119"/>
      <c r="LL95" s="119"/>
      <c r="LM95" s="119"/>
      <c r="LN95" s="119"/>
      <c r="LO95" s="119"/>
      <c r="LP95" s="119"/>
      <c r="LQ95" s="119"/>
      <c r="LR95" s="119"/>
      <c r="LS95" s="119"/>
      <c r="LT95" s="119"/>
      <c r="LU95" s="119"/>
      <c r="LV95" s="119"/>
      <c r="LW95" s="119"/>
      <c r="LX95" s="119"/>
      <c r="LY95" s="119"/>
      <c r="LZ95" s="119"/>
      <c r="MA95" s="119"/>
      <c r="MB95" s="119"/>
      <c r="MC95" s="119"/>
      <c r="MD95" s="119"/>
      <c r="ME95" s="119"/>
      <c r="MF95" s="119"/>
      <c r="MG95" s="119"/>
      <c r="MH95" s="119"/>
    </row>
    <row r="96" spans="1:346" s="130" customFormat="1" ht="24" customHeight="1">
      <c r="A96" s="222" t="s">
        <v>148</v>
      </c>
      <c r="B96" s="223"/>
      <c r="C96" s="121" t="s">
        <v>7</v>
      </c>
      <c r="D96" s="121" t="s">
        <v>8</v>
      </c>
      <c r="E96" s="121" t="s">
        <v>9</v>
      </c>
      <c r="F96" s="121" t="s">
        <v>10</v>
      </c>
      <c r="G96" s="121" t="s">
        <v>11</v>
      </c>
      <c r="H96" s="121" t="s">
        <v>12</v>
      </c>
      <c r="I96" s="121" t="s">
        <v>13</v>
      </c>
      <c r="J96" s="121" t="s">
        <v>14</v>
      </c>
      <c r="K96" s="121" t="s">
        <v>15</v>
      </c>
      <c r="L96" s="121" t="s">
        <v>16</v>
      </c>
      <c r="M96" s="121" t="s">
        <v>17</v>
      </c>
      <c r="N96" s="121" t="s">
        <v>18</v>
      </c>
      <c r="O96" s="125" t="s">
        <v>47</v>
      </c>
      <c r="P96" s="125"/>
      <c r="Q96" s="125"/>
      <c r="R96" s="125"/>
      <c r="S96" s="125"/>
      <c r="T96" s="125"/>
    </row>
    <row r="97" spans="1:346" ht="32" customHeight="1">
      <c r="A97" s="220" t="s">
        <v>117</v>
      </c>
      <c r="B97" s="221"/>
      <c r="C97" s="93">
        <v>1.74</v>
      </c>
      <c r="D97" s="93">
        <v>1.86</v>
      </c>
      <c r="E97" s="93">
        <v>1.74</v>
      </c>
      <c r="F97" s="93">
        <v>0.95</v>
      </c>
      <c r="G97" s="93">
        <v>0.48</v>
      </c>
      <c r="H97" s="93">
        <v>0.4</v>
      </c>
      <c r="I97" s="93">
        <v>2.9</v>
      </c>
      <c r="J97" s="93">
        <v>3.27</v>
      </c>
      <c r="K97" s="93">
        <v>1.71</v>
      </c>
      <c r="L97" s="93">
        <v>1.1100000000000001</v>
      </c>
      <c r="M97" s="93">
        <v>1.26</v>
      </c>
      <c r="N97" s="93">
        <v>1.63</v>
      </c>
      <c r="O97" s="176">
        <f>SUM(C97:N97)</f>
        <v>19.05</v>
      </c>
    </row>
    <row r="98" spans="1:346" ht="22" customHeight="1">
      <c r="A98" s="234" t="s">
        <v>95</v>
      </c>
      <c r="B98" s="234"/>
      <c r="C98" s="93">
        <v>1.89</v>
      </c>
      <c r="D98" s="93">
        <v>2.86</v>
      </c>
      <c r="E98" s="93">
        <v>3.73</v>
      </c>
      <c r="F98" s="93">
        <v>5.38</v>
      </c>
      <c r="G98" s="93">
        <v>6.08</v>
      </c>
      <c r="H98" s="93">
        <v>9.07</v>
      </c>
      <c r="I98" s="93">
        <v>8.67</v>
      </c>
      <c r="J98" s="93">
        <v>6.98</v>
      </c>
      <c r="K98" s="93">
        <v>6.68</v>
      </c>
      <c r="L98" s="93">
        <v>4.51</v>
      </c>
      <c r="M98" s="93">
        <v>2.99</v>
      </c>
      <c r="N98" s="93">
        <v>2.15</v>
      </c>
      <c r="O98" s="176">
        <f>SUM(C98:N98)</f>
        <v>60.989999999999995</v>
      </c>
    </row>
    <row r="99" spans="1:346" ht="68" customHeight="1">
      <c r="A99" s="217" t="s">
        <v>162</v>
      </c>
      <c r="B99" s="219"/>
      <c r="C99" s="94"/>
    </row>
    <row r="100" spans="1:346" ht="20" customHeight="1">
      <c r="A100" s="217" t="s">
        <v>170</v>
      </c>
      <c r="B100" s="218"/>
      <c r="C100" s="218"/>
      <c r="D100" s="218"/>
      <c r="E100" s="218"/>
      <c r="F100" s="218"/>
      <c r="G100" s="218"/>
      <c r="H100" s="218"/>
      <c r="I100" s="218"/>
      <c r="J100" s="218"/>
      <c r="K100" s="218"/>
      <c r="L100" s="218"/>
      <c r="M100" s="218"/>
      <c r="N100" s="218"/>
      <c r="O100" s="219"/>
    </row>
    <row r="101" spans="1:346" ht="20" customHeight="1">
      <c r="A101" s="228" t="s">
        <v>160</v>
      </c>
      <c r="B101" s="229"/>
      <c r="C101" s="229"/>
      <c r="D101" s="229"/>
      <c r="E101" s="229"/>
      <c r="F101" s="229"/>
      <c r="G101" s="229"/>
      <c r="H101" s="229"/>
      <c r="I101" s="229"/>
      <c r="J101" s="229"/>
      <c r="K101" s="229"/>
      <c r="L101" s="229"/>
      <c r="M101" s="229"/>
      <c r="N101" s="229"/>
      <c r="O101" s="230"/>
      <c r="P101" s="96"/>
      <c r="Q101" s="96"/>
      <c r="R101" s="96"/>
      <c r="S101" s="96"/>
      <c r="T101" s="96"/>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119"/>
      <c r="CP101" s="119"/>
      <c r="CQ101" s="119"/>
      <c r="CR101" s="119"/>
      <c r="CS101" s="119"/>
      <c r="CT101" s="119"/>
      <c r="CU101" s="119"/>
      <c r="CV101" s="119"/>
      <c r="CW101" s="119"/>
      <c r="CX101" s="119"/>
      <c r="CY101" s="119"/>
      <c r="CZ101" s="119"/>
      <c r="DA101" s="119"/>
      <c r="DB101" s="119"/>
      <c r="DC101" s="119"/>
      <c r="DD101" s="119"/>
      <c r="DE101" s="119"/>
      <c r="DF101" s="119"/>
      <c r="DG101" s="119"/>
      <c r="DH101" s="119"/>
      <c r="DI101" s="119"/>
      <c r="DJ101" s="119"/>
      <c r="DK101" s="119"/>
      <c r="DL101" s="119"/>
      <c r="DM101" s="119"/>
      <c r="DN101" s="119"/>
      <c r="DO101" s="119"/>
      <c r="DP101" s="119"/>
      <c r="DQ101" s="119"/>
      <c r="DR101" s="119"/>
      <c r="DS101" s="119"/>
      <c r="DT101" s="119"/>
      <c r="DU101" s="119"/>
      <c r="DV101" s="119"/>
      <c r="DW101" s="119"/>
      <c r="DX101" s="119"/>
      <c r="DY101" s="119"/>
      <c r="DZ101" s="119"/>
      <c r="EA101" s="119"/>
      <c r="EB101" s="119"/>
      <c r="EC101" s="119"/>
      <c r="ED101" s="119"/>
      <c r="EE101" s="119"/>
      <c r="EF101" s="119"/>
      <c r="EG101" s="119"/>
      <c r="EH101" s="119"/>
      <c r="EI101" s="119"/>
      <c r="EJ101" s="119"/>
      <c r="EK101" s="119"/>
      <c r="EL101" s="119"/>
      <c r="EM101" s="119"/>
      <c r="EN101" s="119"/>
      <c r="EO101" s="119"/>
      <c r="EP101" s="119"/>
      <c r="EQ101" s="119"/>
      <c r="ER101" s="119"/>
      <c r="ES101" s="119"/>
      <c r="ET101" s="119"/>
      <c r="EU101" s="119"/>
      <c r="EV101" s="119"/>
      <c r="EW101" s="119"/>
      <c r="EX101" s="119"/>
      <c r="EY101" s="119"/>
      <c r="EZ101" s="119"/>
      <c r="FA101" s="119"/>
      <c r="FB101" s="119"/>
      <c r="FC101" s="119"/>
      <c r="FD101" s="119"/>
      <c r="FE101" s="119"/>
      <c r="FF101" s="119"/>
      <c r="FG101" s="119"/>
      <c r="FH101" s="119"/>
      <c r="FI101" s="119"/>
      <c r="FJ101" s="119"/>
      <c r="FK101" s="119"/>
      <c r="FL101" s="119"/>
      <c r="FM101" s="119"/>
      <c r="FN101" s="119"/>
      <c r="FO101" s="119"/>
      <c r="FP101" s="119"/>
      <c r="FQ101" s="119"/>
      <c r="FR101" s="119"/>
      <c r="FS101" s="119"/>
      <c r="FT101" s="119"/>
      <c r="FU101" s="119"/>
      <c r="FV101" s="119"/>
      <c r="FW101" s="119"/>
      <c r="FX101" s="119"/>
      <c r="FY101" s="119"/>
      <c r="FZ101" s="119"/>
      <c r="GA101" s="119"/>
      <c r="GB101" s="119"/>
      <c r="GC101" s="119"/>
      <c r="GD101" s="119"/>
      <c r="GE101" s="119"/>
      <c r="GF101" s="119"/>
      <c r="GG101" s="119"/>
      <c r="GH101" s="119"/>
      <c r="GI101" s="119"/>
      <c r="GJ101" s="119"/>
      <c r="GK101" s="119"/>
      <c r="GL101" s="119"/>
      <c r="GM101" s="119"/>
      <c r="GN101" s="119"/>
      <c r="GO101" s="119"/>
      <c r="GP101" s="119"/>
      <c r="GQ101" s="119"/>
      <c r="GR101" s="119"/>
      <c r="GS101" s="119"/>
      <c r="GT101" s="119"/>
      <c r="GU101" s="119"/>
      <c r="GV101" s="119"/>
      <c r="GW101" s="119"/>
      <c r="GX101" s="119"/>
      <c r="GY101" s="119"/>
      <c r="GZ101" s="119"/>
      <c r="HA101" s="119"/>
      <c r="HB101" s="119"/>
      <c r="HC101" s="119"/>
      <c r="HD101" s="119"/>
      <c r="HE101" s="119"/>
      <c r="HF101" s="119"/>
      <c r="HG101" s="119"/>
      <c r="HH101" s="119"/>
      <c r="HI101" s="119"/>
      <c r="HJ101" s="119"/>
      <c r="HK101" s="119"/>
      <c r="HL101" s="119"/>
      <c r="HM101" s="119"/>
      <c r="HN101" s="119"/>
      <c r="HO101" s="119"/>
      <c r="HP101" s="119"/>
      <c r="HQ101" s="119"/>
      <c r="HR101" s="119"/>
      <c r="HS101" s="119"/>
      <c r="HT101" s="119"/>
      <c r="HU101" s="119"/>
      <c r="HV101" s="119"/>
      <c r="HW101" s="119"/>
      <c r="HX101" s="119"/>
      <c r="HY101" s="119"/>
      <c r="HZ101" s="119"/>
      <c r="IA101" s="119"/>
      <c r="IB101" s="119"/>
      <c r="IC101" s="119"/>
      <c r="ID101" s="119"/>
      <c r="IE101" s="119"/>
      <c r="IF101" s="119"/>
      <c r="IG101" s="119"/>
      <c r="IH101" s="119"/>
      <c r="II101" s="119"/>
      <c r="IJ101" s="119"/>
      <c r="IK101" s="119"/>
      <c r="IL101" s="119"/>
      <c r="IM101" s="119"/>
      <c r="IN101" s="119"/>
      <c r="IO101" s="119"/>
      <c r="IP101" s="119"/>
      <c r="IQ101" s="119"/>
      <c r="IR101" s="119"/>
      <c r="IS101" s="119"/>
      <c r="IT101" s="119"/>
      <c r="IU101" s="119"/>
      <c r="IV101" s="119"/>
      <c r="IW101" s="119"/>
      <c r="IX101" s="119"/>
      <c r="IY101" s="119"/>
      <c r="IZ101" s="119"/>
      <c r="JA101" s="119"/>
      <c r="JB101" s="119"/>
      <c r="JC101" s="119"/>
      <c r="JD101" s="119"/>
      <c r="JE101" s="119"/>
      <c r="JF101" s="119"/>
      <c r="JG101" s="119"/>
      <c r="JH101" s="119"/>
      <c r="JI101" s="119"/>
      <c r="JJ101" s="119"/>
      <c r="JK101" s="119"/>
      <c r="JL101" s="119"/>
      <c r="JM101" s="119"/>
      <c r="JN101" s="119"/>
      <c r="JO101" s="119"/>
      <c r="JP101" s="119"/>
      <c r="JQ101" s="119"/>
      <c r="JR101" s="119"/>
      <c r="JS101" s="119"/>
      <c r="JT101" s="119"/>
      <c r="JU101" s="119"/>
      <c r="JV101" s="119"/>
      <c r="JW101" s="119"/>
      <c r="JX101" s="119"/>
      <c r="JY101" s="119"/>
      <c r="JZ101" s="119"/>
      <c r="KA101" s="119"/>
      <c r="KB101" s="119"/>
      <c r="KC101" s="119"/>
      <c r="KD101" s="119"/>
      <c r="KE101" s="119"/>
      <c r="KF101" s="119"/>
      <c r="KG101" s="119"/>
      <c r="KH101" s="119"/>
      <c r="KI101" s="119"/>
      <c r="KJ101" s="119"/>
      <c r="KK101" s="119"/>
      <c r="KL101" s="119"/>
      <c r="KM101" s="119"/>
      <c r="KN101" s="119"/>
      <c r="KO101" s="119"/>
      <c r="KP101" s="119"/>
      <c r="KQ101" s="119"/>
      <c r="KR101" s="119"/>
      <c r="KS101" s="119"/>
      <c r="KT101" s="119"/>
      <c r="KU101" s="119"/>
      <c r="KV101" s="119"/>
      <c r="KW101" s="119"/>
      <c r="KX101" s="119"/>
      <c r="KY101" s="119"/>
      <c r="KZ101" s="119"/>
      <c r="LA101" s="119"/>
      <c r="LB101" s="119"/>
      <c r="LC101" s="119"/>
      <c r="LD101" s="119"/>
      <c r="LE101" s="119"/>
      <c r="LF101" s="119"/>
      <c r="LG101" s="119"/>
      <c r="LH101" s="119"/>
      <c r="LI101" s="119"/>
      <c r="LJ101" s="119"/>
      <c r="LK101" s="119"/>
      <c r="LL101" s="119"/>
      <c r="LM101" s="119"/>
      <c r="LN101" s="119"/>
      <c r="LO101" s="119"/>
      <c r="LP101" s="119"/>
      <c r="LQ101" s="119"/>
      <c r="LR101" s="119"/>
      <c r="LS101" s="119"/>
      <c r="LT101" s="119"/>
      <c r="LU101" s="119"/>
      <c r="LV101" s="119"/>
      <c r="LW101" s="119"/>
      <c r="LX101" s="119"/>
      <c r="LY101" s="119"/>
      <c r="LZ101" s="119"/>
      <c r="MA101" s="119"/>
      <c r="MB101" s="119"/>
      <c r="MC101" s="119"/>
      <c r="MD101" s="119"/>
      <c r="ME101" s="119"/>
      <c r="MF101" s="119"/>
      <c r="MG101" s="119"/>
      <c r="MH101" s="119"/>
    </row>
    <row r="102" spans="1:346">
      <c r="A102" s="148"/>
      <c r="B102" s="142"/>
      <c r="C102" s="183"/>
      <c r="D102" s="183"/>
      <c r="E102" s="183"/>
      <c r="F102" s="183"/>
      <c r="G102" s="183"/>
      <c r="H102" s="183"/>
      <c r="I102" s="183"/>
      <c r="J102" s="183"/>
      <c r="K102" s="183"/>
      <c r="L102" s="183"/>
      <c r="M102" s="183"/>
      <c r="N102" s="183"/>
      <c r="O102" s="184"/>
      <c r="P102" s="96"/>
      <c r="Q102" s="96"/>
      <c r="R102" s="96"/>
      <c r="S102" s="96"/>
      <c r="T102" s="96"/>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c r="CN102" s="119"/>
      <c r="CO102" s="119"/>
      <c r="CP102" s="119"/>
      <c r="CQ102" s="119"/>
      <c r="CR102" s="119"/>
      <c r="CS102" s="119"/>
      <c r="CT102" s="119"/>
      <c r="CU102" s="119"/>
      <c r="CV102" s="119"/>
      <c r="CW102" s="119"/>
      <c r="CX102" s="119"/>
      <c r="CY102" s="119"/>
      <c r="CZ102" s="119"/>
      <c r="DA102" s="119"/>
      <c r="DB102" s="119"/>
      <c r="DC102" s="119"/>
      <c r="DD102" s="119"/>
      <c r="DE102" s="119"/>
      <c r="DF102" s="119"/>
      <c r="DG102" s="119"/>
      <c r="DH102" s="119"/>
      <c r="DI102" s="119"/>
      <c r="DJ102" s="119"/>
      <c r="DK102" s="119"/>
      <c r="DL102" s="119"/>
      <c r="DM102" s="119"/>
      <c r="DN102" s="119"/>
      <c r="DO102" s="119"/>
      <c r="DP102" s="119"/>
      <c r="DQ102" s="119"/>
      <c r="DR102" s="119"/>
      <c r="DS102" s="119"/>
      <c r="DT102" s="119"/>
      <c r="DU102" s="119"/>
      <c r="DV102" s="119"/>
      <c r="DW102" s="119"/>
      <c r="DX102" s="119"/>
      <c r="DY102" s="119"/>
      <c r="DZ102" s="119"/>
      <c r="EA102" s="119"/>
      <c r="EB102" s="119"/>
      <c r="EC102" s="119"/>
      <c r="ED102" s="119"/>
      <c r="EE102" s="119"/>
      <c r="EF102" s="119"/>
      <c r="EG102" s="119"/>
      <c r="EH102" s="119"/>
      <c r="EI102" s="119"/>
      <c r="EJ102" s="119"/>
      <c r="EK102" s="119"/>
      <c r="EL102" s="119"/>
      <c r="EM102" s="119"/>
      <c r="EN102" s="119"/>
      <c r="EO102" s="119"/>
      <c r="EP102" s="119"/>
      <c r="EQ102" s="119"/>
      <c r="ER102" s="119"/>
      <c r="ES102" s="119"/>
      <c r="ET102" s="119"/>
      <c r="EU102" s="119"/>
      <c r="EV102" s="119"/>
      <c r="EW102" s="119"/>
      <c r="EX102" s="119"/>
      <c r="EY102" s="119"/>
      <c r="EZ102" s="119"/>
      <c r="FA102" s="119"/>
      <c r="FB102" s="119"/>
      <c r="FC102" s="119"/>
      <c r="FD102" s="119"/>
      <c r="FE102" s="119"/>
      <c r="FF102" s="119"/>
      <c r="FG102" s="119"/>
      <c r="FH102" s="119"/>
      <c r="FI102" s="119"/>
      <c r="FJ102" s="119"/>
      <c r="FK102" s="119"/>
      <c r="FL102" s="119"/>
      <c r="FM102" s="119"/>
      <c r="FN102" s="119"/>
      <c r="FO102" s="119"/>
      <c r="FP102" s="119"/>
      <c r="FQ102" s="119"/>
      <c r="FR102" s="119"/>
      <c r="FS102" s="119"/>
      <c r="FT102" s="119"/>
      <c r="FU102" s="119"/>
      <c r="FV102" s="119"/>
      <c r="FW102" s="119"/>
      <c r="FX102" s="119"/>
      <c r="FY102" s="119"/>
      <c r="FZ102" s="119"/>
      <c r="GA102" s="119"/>
      <c r="GB102" s="119"/>
      <c r="GC102" s="119"/>
      <c r="GD102" s="119"/>
      <c r="GE102" s="119"/>
      <c r="GF102" s="119"/>
      <c r="GG102" s="119"/>
      <c r="GH102" s="119"/>
      <c r="GI102" s="119"/>
      <c r="GJ102" s="119"/>
      <c r="GK102" s="119"/>
      <c r="GL102" s="119"/>
      <c r="GM102" s="119"/>
      <c r="GN102" s="119"/>
      <c r="GO102" s="119"/>
      <c r="GP102" s="119"/>
      <c r="GQ102" s="119"/>
      <c r="GR102" s="119"/>
      <c r="GS102" s="119"/>
      <c r="GT102" s="119"/>
      <c r="GU102" s="119"/>
      <c r="GV102" s="119"/>
      <c r="GW102" s="119"/>
      <c r="GX102" s="119"/>
      <c r="GY102" s="119"/>
      <c r="GZ102" s="119"/>
      <c r="HA102" s="119"/>
      <c r="HB102" s="119"/>
      <c r="HC102" s="119"/>
      <c r="HD102" s="119"/>
      <c r="HE102" s="119"/>
      <c r="HF102" s="119"/>
      <c r="HG102" s="119"/>
      <c r="HH102" s="119"/>
      <c r="HI102" s="119"/>
      <c r="HJ102" s="119"/>
      <c r="HK102" s="119"/>
      <c r="HL102" s="119"/>
      <c r="HM102" s="119"/>
      <c r="HN102" s="119"/>
      <c r="HO102" s="119"/>
      <c r="HP102" s="119"/>
      <c r="HQ102" s="119"/>
      <c r="HR102" s="119"/>
      <c r="HS102" s="119"/>
      <c r="HT102" s="119"/>
      <c r="HU102" s="119"/>
      <c r="HV102" s="119"/>
      <c r="HW102" s="119"/>
      <c r="HX102" s="119"/>
      <c r="HY102" s="119"/>
      <c r="HZ102" s="119"/>
      <c r="IA102" s="119"/>
      <c r="IB102" s="119"/>
      <c r="IC102" s="119"/>
      <c r="ID102" s="119"/>
      <c r="IE102" s="119"/>
      <c r="IF102" s="119"/>
      <c r="IG102" s="119"/>
      <c r="IH102" s="119"/>
      <c r="II102" s="119"/>
      <c r="IJ102" s="119"/>
      <c r="IK102" s="119"/>
      <c r="IL102" s="119"/>
      <c r="IM102" s="119"/>
      <c r="IN102" s="119"/>
      <c r="IO102" s="119"/>
      <c r="IP102" s="119"/>
      <c r="IQ102" s="119"/>
      <c r="IR102" s="119"/>
      <c r="IS102" s="119"/>
      <c r="IT102" s="119"/>
      <c r="IU102" s="119"/>
      <c r="IV102" s="119"/>
      <c r="IW102" s="119"/>
      <c r="IX102" s="119"/>
      <c r="IY102" s="119"/>
      <c r="IZ102" s="119"/>
      <c r="JA102" s="119"/>
      <c r="JB102" s="119"/>
      <c r="JC102" s="119"/>
      <c r="JD102" s="119"/>
      <c r="JE102" s="119"/>
      <c r="JF102" s="119"/>
      <c r="JG102" s="119"/>
      <c r="JH102" s="119"/>
      <c r="JI102" s="119"/>
      <c r="JJ102" s="119"/>
      <c r="JK102" s="119"/>
      <c r="JL102" s="119"/>
      <c r="JM102" s="119"/>
      <c r="JN102" s="119"/>
      <c r="JO102" s="119"/>
      <c r="JP102" s="119"/>
      <c r="JQ102" s="119"/>
      <c r="JR102" s="119"/>
      <c r="JS102" s="119"/>
      <c r="JT102" s="119"/>
      <c r="JU102" s="119"/>
      <c r="JV102" s="119"/>
      <c r="JW102" s="119"/>
      <c r="JX102" s="119"/>
      <c r="JY102" s="119"/>
      <c r="JZ102" s="119"/>
      <c r="KA102" s="119"/>
      <c r="KB102" s="119"/>
      <c r="KC102" s="119"/>
      <c r="KD102" s="119"/>
      <c r="KE102" s="119"/>
      <c r="KF102" s="119"/>
      <c r="KG102" s="119"/>
      <c r="KH102" s="119"/>
      <c r="KI102" s="119"/>
      <c r="KJ102" s="119"/>
      <c r="KK102" s="119"/>
      <c r="KL102" s="119"/>
      <c r="KM102" s="119"/>
      <c r="KN102" s="119"/>
      <c r="KO102" s="119"/>
      <c r="KP102" s="119"/>
      <c r="KQ102" s="119"/>
      <c r="KR102" s="119"/>
      <c r="KS102" s="119"/>
      <c r="KT102" s="119"/>
      <c r="KU102" s="119"/>
      <c r="KV102" s="119"/>
      <c r="KW102" s="119"/>
      <c r="KX102" s="119"/>
      <c r="KY102" s="119"/>
      <c r="KZ102" s="119"/>
      <c r="LA102" s="119"/>
      <c r="LB102" s="119"/>
      <c r="LC102" s="119"/>
      <c r="LD102" s="119"/>
      <c r="LE102" s="119"/>
      <c r="LF102" s="119"/>
      <c r="LG102" s="119"/>
      <c r="LH102" s="119"/>
      <c r="LI102" s="119"/>
      <c r="LJ102" s="119"/>
      <c r="LK102" s="119"/>
      <c r="LL102" s="119"/>
      <c r="LM102" s="119"/>
      <c r="LN102" s="119"/>
      <c r="LO102" s="119"/>
      <c r="LP102" s="119"/>
      <c r="LQ102" s="119"/>
      <c r="LR102" s="119"/>
      <c r="LS102" s="119"/>
      <c r="LT102" s="119"/>
      <c r="LU102" s="119"/>
      <c r="LV102" s="119"/>
      <c r="LW102" s="119"/>
      <c r="LX102" s="119"/>
      <c r="LY102" s="119"/>
      <c r="LZ102" s="119"/>
      <c r="MA102" s="119"/>
      <c r="MB102" s="119"/>
      <c r="MC102" s="119"/>
      <c r="MD102" s="119"/>
      <c r="ME102" s="119"/>
      <c r="MF102" s="119"/>
      <c r="MG102" s="119"/>
      <c r="MH102" s="119"/>
    </row>
    <row r="103" spans="1:346" s="130" customFormat="1" ht="23" customHeight="1">
      <c r="A103" s="232" t="s">
        <v>149</v>
      </c>
      <c r="B103" s="233"/>
      <c r="C103" s="128" t="s">
        <v>7</v>
      </c>
      <c r="D103" s="128" t="s">
        <v>8</v>
      </c>
      <c r="E103" s="128" t="s">
        <v>9</v>
      </c>
      <c r="F103" s="128" t="s">
        <v>10</v>
      </c>
      <c r="G103" s="128" t="s">
        <v>11</v>
      </c>
      <c r="H103" s="128" t="s">
        <v>12</v>
      </c>
      <c r="I103" s="128" t="s">
        <v>13</v>
      </c>
      <c r="J103" s="128" t="s">
        <v>14</v>
      </c>
      <c r="K103" s="128" t="s">
        <v>15</v>
      </c>
      <c r="L103" s="128" t="s">
        <v>16</v>
      </c>
      <c r="M103" s="128" t="s">
        <v>17</v>
      </c>
      <c r="N103" s="128" t="s">
        <v>18</v>
      </c>
      <c r="O103" s="129" t="s">
        <v>47</v>
      </c>
      <c r="P103" s="185"/>
      <c r="Q103" s="185"/>
      <c r="R103" s="185"/>
      <c r="S103" s="185"/>
      <c r="T103" s="185"/>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c r="BP103" s="186"/>
      <c r="BQ103" s="186"/>
      <c r="BR103" s="186"/>
      <c r="BS103" s="186"/>
      <c r="BT103" s="186"/>
      <c r="BU103" s="186"/>
      <c r="BV103" s="186"/>
      <c r="BW103" s="186"/>
      <c r="BX103" s="186"/>
      <c r="BY103" s="186"/>
      <c r="BZ103" s="186"/>
      <c r="CA103" s="186"/>
      <c r="CB103" s="186"/>
      <c r="CC103" s="186"/>
      <c r="CD103" s="186"/>
      <c r="CE103" s="186"/>
      <c r="CF103" s="186"/>
      <c r="CG103" s="186"/>
      <c r="CH103" s="186"/>
      <c r="CI103" s="186"/>
      <c r="CJ103" s="186"/>
      <c r="CK103" s="186"/>
      <c r="CL103" s="186"/>
      <c r="CM103" s="186"/>
      <c r="CN103" s="186"/>
      <c r="CO103" s="186"/>
      <c r="CP103" s="186"/>
      <c r="CQ103" s="186"/>
      <c r="CR103" s="186"/>
      <c r="CS103" s="186"/>
      <c r="CT103" s="186"/>
      <c r="CU103" s="186"/>
      <c r="CV103" s="186"/>
      <c r="CW103" s="186"/>
      <c r="CX103" s="186"/>
      <c r="CY103" s="186"/>
      <c r="CZ103" s="186"/>
      <c r="DA103" s="186"/>
      <c r="DB103" s="186"/>
      <c r="DC103" s="186"/>
      <c r="DD103" s="186"/>
      <c r="DE103" s="186"/>
      <c r="DF103" s="186"/>
      <c r="DG103" s="186"/>
      <c r="DH103" s="186"/>
      <c r="DI103" s="186"/>
      <c r="DJ103" s="186"/>
      <c r="DK103" s="186"/>
      <c r="DL103" s="186"/>
      <c r="DM103" s="186"/>
      <c r="DN103" s="186"/>
      <c r="DO103" s="186"/>
      <c r="DP103" s="186"/>
      <c r="DQ103" s="186"/>
      <c r="DR103" s="186"/>
      <c r="DS103" s="186"/>
      <c r="DT103" s="186"/>
      <c r="DU103" s="186"/>
      <c r="DV103" s="186"/>
      <c r="DW103" s="186"/>
      <c r="DX103" s="186"/>
      <c r="DY103" s="186"/>
      <c r="DZ103" s="186"/>
      <c r="EA103" s="186"/>
      <c r="EB103" s="186"/>
      <c r="EC103" s="186"/>
      <c r="ED103" s="186"/>
      <c r="EE103" s="186"/>
      <c r="EF103" s="186"/>
      <c r="EG103" s="186"/>
      <c r="EH103" s="186"/>
      <c r="EI103" s="186"/>
      <c r="EJ103" s="186"/>
      <c r="EK103" s="186"/>
      <c r="EL103" s="186"/>
      <c r="EM103" s="186"/>
      <c r="EN103" s="186"/>
      <c r="EO103" s="186"/>
      <c r="EP103" s="186"/>
      <c r="EQ103" s="186"/>
      <c r="ER103" s="186"/>
      <c r="ES103" s="186"/>
      <c r="ET103" s="186"/>
      <c r="EU103" s="186"/>
      <c r="EV103" s="186"/>
      <c r="EW103" s="186"/>
      <c r="EX103" s="186"/>
      <c r="EY103" s="186"/>
      <c r="EZ103" s="186"/>
      <c r="FA103" s="186"/>
      <c r="FB103" s="186"/>
      <c r="FC103" s="186"/>
      <c r="FD103" s="186"/>
      <c r="FE103" s="186"/>
      <c r="FF103" s="186"/>
      <c r="FG103" s="186"/>
      <c r="FH103" s="186"/>
      <c r="FI103" s="186"/>
      <c r="FJ103" s="186"/>
      <c r="FK103" s="186"/>
      <c r="FL103" s="186"/>
      <c r="FM103" s="186"/>
      <c r="FN103" s="186"/>
      <c r="FO103" s="186"/>
      <c r="FP103" s="186"/>
      <c r="FQ103" s="186"/>
      <c r="FR103" s="186"/>
      <c r="FS103" s="186"/>
      <c r="FT103" s="186"/>
      <c r="FU103" s="186"/>
      <c r="FV103" s="186"/>
      <c r="FW103" s="186"/>
      <c r="FX103" s="186"/>
      <c r="FY103" s="186"/>
      <c r="FZ103" s="186"/>
      <c r="GA103" s="186"/>
      <c r="GB103" s="186"/>
      <c r="GC103" s="186"/>
      <c r="GD103" s="186"/>
      <c r="GE103" s="186"/>
      <c r="GF103" s="186"/>
      <c r="GG103" s="186"/>
      <c r="GH103" s="186"/>
      <c r="GI103" s="186"/>
      <c r="GJ103" s="186"/>
      <c r="GK103" s="186"/>
      <c r="GL103" s="186"/>
      <c r="GM103" s="186"/>
      <c r="GN103" s="186"/>
      <c r="GO103" s="186"/>
      <c r="GP103" s="186"/>
      <c r="GQ103" s="186"/>
      <c r="GR103" s="186"/>
      <c r="GS103" s="186"/>
      <c r="GT103" s="186"/>
      <c r="GU103" s="186"/>
      <c r="GV103" s="186"/>
      <c r="GW103" s="186"/>
      <c r="GX103" s="186"/>
      <c r="GY103" s="186"/>
      <c r="GZ103" s="186"/>
      <c r="HA103" s="186"/>
      <c r="HB103" s="186"/>
      <c r="HC103" s="186"/>
      <c r="HD103" s="186"/>
      <c r="HE103" s="186"/>
      <c r="HF103" s="186"/>
      <c r="HG103" s="186"/>
      <c r="HH103" s="186"/>
      <c r="HI103" s="186"/>
      <c r="HJ103" s="186"/>
      <c r="HK103" s="186"/>
      <c r="HL103" s="186"/>
      <c r="HM103" s="186"/>
      <c r="HN103" s="186"/>
      <c r="HO103" s="186"/>
      <c r="HP103" s="186"/>
      <c r="HQ103" s="186"/>
      <c r="HR103" s="186"/>
      <c r="HS103" s="186"/>
      <c r="HT103" s="186"/>
      <c r="HU103" s="186"/>
      <c r="HV103" s="186"/>
      <c r="HW103" s="186"/>
      <c r="HX103" s="186"/>
      <c r="HY103" s="186"/>
      <c r="HZ103" s="186"/>
      <c r="IA103" s="186"/>
      <c r="IB103" s="186"/>
      <c r="IC103" s="186"/>
      <c r="ID103" s="186"/>
      <c r="IE103" s="186"/>
      <c r="IF103" s="186"/>
      <c r="IG103" s="186"/>
      <c r="IH103" s="186"/>
      <c r="II103" s="186"/>
      <c r="IJ103" s="186"/>
      <c r="IK103" s="186"/>
      <c r="IL103" s="186"/>
      <c r="IM103" s="186"/>
      <c r="IN103" s="186"/>
      <c r="IO103" s="186"/>
      <c r="IP103" s="186"/>
      <c r="IQ103" s="186"/>
      <c r="IR103" s="186"/>
      <c r="IS103" s="186"/>
      <c r="IT103" s="186"/>
      <c r="IU103" s="186"/>
      <c r="IV103" s="186"/>
      <c r="IW103" s="186"/>
      <c r="IX103" s="186"/>
      <c r="IY103" s="186"/>
      <c r="IZ103" s="186"/>
      <c r="JA103" s="186"/>
      <c r="JB103" s="186"/>
      <c r="JC103" s="186"/>
      <c r="JD103" s="186"/>
      <c r="JE103" s="186"/>
      <c r="JF103" s="186"/>
      <c r="JG103" s="186"/>
      <c r="JH103" s="186"/>
      <c r="JI103" s="186"/>
      <c r="JJ103" s="186"/>
      <c r="JK103" s="186"/>
      <c r="JL103" s="186"/>
      <c r="JM103" s="186"/>
      <c r="JN103" s="186"/>
      <c r="JO103" s="186"/>
      <c r="JP103" s="186"/>
      <c r="JQ103" s="186"/>
      <c r="JR103" s="186"/>
      <c r="JS103" s="186"/>
      <c r="JT103" s="186"/>
      <c r="JU103" s="186"/>
      <c r="JV103" s="186"/>
      <c r="JW103" s="186"/>
      <c r="JX103" s="186"/>
      <c r="JY103" s="186"/>
      <c r="JZ103" s="186"/>
      <c r="KA103" s="186"/>
      <c r="KB103" s="186"/>
      <c r="KC103" s="186"/>
      <c r="KD103" s="186"/>
      <c r="KE103" s="186"/>
      <c r="KF103" s="186"/>
      <c r="KG103" s="186"/>
      <c r="KH103" s="186"/>
      <c r="KI103" s="186"/>
      <c r="KJ103" s="186"/>
      <c r="KK103" s="186"/>
      <c r="KL103" s="186"/>
      <c r="KM103" s="186"/>
      <c r="KN103" s="186"/>
      <c r="KO103" s="186"/>
      <c r="KP103" s="186"/>
      <c r="KQ103" s="186"/>
      <c r="KR103" s="186"/>
      <c r="KS103" s="186"/>
      <c r="KT103" s="186"/>
      <c r="KU103" s="186"/>
      <c r="KV103" s="186"/>
      <c r="KW103" s="186"/>
      <c r="KX103" s="186"/>
      <c r="KY103" s="186"/>
      <c r="KZ103" s="186"/>
      <c r="LA103" s="186"/>
      <c r="LB103" s="186"/>
      <c r="LC103" s="186"/>
      <c r="LD103" s="186"/>
      <c r="LE103" s="186"/>
      <c r="LF103" s="186"/>
      <c r="LG103" s="186"/>
      <c r="LH103" s="186"/>
      <c r="LI103" s="186"/>
      <c r="LJ103" s="186"/>
      <c r="LK103" s="186"/>
      <c r="LL103" s="186"/>
      <c r="LM103" s="186"/>
      <c r="LN103" s="186"/>
      <c r="LO103" s="186"/>
      <c r="LP103" s="186"/>
      <c r="LQ103" s="186"/>
      <c r="LR103" s="186"/>
      <c r="LS103" s="186"/>
      <c r="LT103" s="186"/>
      <c r="LU103" s="186"/>
      <c r="LV103" s="186"/>
      <c r="LW103" s="186"/>
      <c r="LX103" s="186"/>
      <c r="LY103" s="186"/>
      <c r="LZ103" s="186"/>
      <c r="MA103" s="186"/>
      <c r="MB103" s="186"/>
      <c r="MC103" s="186"/>
      <c r="MD103" s="186"/>
      <c r="ME103" s="186"/>
      <c r="MF103" s="186"/>
      <c r="MG103" s="186"/>
      <c r="MH103" s="186"/>
    </row>
    <row r="104" spans="1:346" ht="34" customHeight="1">
      <c r="A104" s="217" t="s">
        <v>118</v>
      </c>
      <c r="B104" s="225"/>
      <c r="C104" s="103">
        <v>0.82</v>
      </c>
      <c r="D104" s="103">
        <v>0.88</v>
      </c>
      <c r="E104" s="103">
        <v>1.18</v>
      </c>
      <c r="F104" s="103">
        <v>0.27</v>
      </c>
      <c r="G104" s="103">
        <v>0.17</v>
      </c>
      <c r="H104" s="103">
        <v>7.0000000000000007E-2</v>
      </c>
      <c r="I104" s="103">
        <v>1.1200000000000001</v>
      </c>
      <c r="J104" s="103">
        <v>0.96</v>
      </c>
      <c r="K104" s="103">
        <v>1.1399999999999999</v>
      </c>
      <c r="L104" s="103">
        <v>0.91</v>
      </c>
      <c r="M104" s="103">
        <v>0.75</v>
      </c>
      <c r="N104" s="103">
        <v>1.04</v>
      </c>
      <c r="O104" s="176">
        <f>SUM(C104:N104)</f>
        <v>9.3099999999999987</v>
      </c>
      <c r="P104" s="96"/>
      <c r="Q104" s="96"/>
      <c r="R104" s="96"/>
      <c r="S104" s="96"/>
      <c r="T104" s="96"/>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19"/>
      <c r="CG104" s="119"/>
      <c r="CH104" s="119"/>
      <c r="CI104" s="119"/>
      <c r="CJ104" s="119"/>
      <c r="CK104" s="119"/>
      <c r="CL104" s="119"/>
      <c r="CM104" s="119"/>
      <c r="CN104" s="119"/>
      <c r="CO104" s="119"/>
      <c r="CP104" s="119"/>
      <c r="CQ104" s="119"/>
      <c r="CR104" s="119"/>
      <c r="CS104" s="119"/>
      <c r="CT104" s="119"/>
      <c r="CU104" s="119"/>
      <c r="CV104" s="119"/>
      <c r="CW104" s="119"/>
      <c r="CX104" s="119"/>
      <c r="CY104" s="119"/>
      <c r="CZ104" s="119"/>
      <c r="DA104" s="119"/>
      <c r="DB104" s="119"/>
      <c r="DC104" s="119"/>
      <c r="DD104" s="119"/>
      <c r="DE104" s="119"/>
      <c r="DF104" s="119"/>
      <c r="DG104" s="119"/>
      <c r="DH104" s="119"/>
      <c r="DI104" s="119"/>
      <c r="DJ104" s="119"/>
      <c r="DK104" s="119"/>
      <c r="DL104" s="119"/>
      <c r="DM104" s="119"/>
      <c r="DN104" s="119"/>
      <c r="DO104" s="119"/>
      <c r="DP104" s="119"/>
      <c r="DQ104" s="119"/>
      <c r="DR104" s="119"/>
      <c r="DS104" s="119"/>
      <c r="DT104" s="119"/>
      <c r="DU104" s="119"/>
      <c r="DV104" s="119"/>
      <c r="DW104" s="119"/>
      <c r="DX104" s="119"/>
      <c r="DY104" s="119"/>
      <c r="DZ104" s="119"/>
      <c r="EA104" s="119"/>
      <c r="EB104" s="119"/>
      <c r="EC104" s="119"/>
      <c r="ED104" s="119"/>
      <c r="EE104" s="119"/>
      <c r="EF104" s="119"/>
      <c r="EG104" s="119"/>
      <c r="EH104" s="119"/>
      <c r="EI104" s="119"/>
      <c r="EJ104" s="119"/>
      <c r="EK104" s="119"/>
      <c r="EL104" s="119"/>
      <c r="EM104" s="119"/>
      <c r="EN104" s="119"/>
      <c r="EO104" s="119"/>
      <c r="EP104" s="119"/>
      <c r="EQ104" s="119"/>
      <c r="ER104" s="119"/>
      <c r="ES104" s="119"/>
      <c r="ET104" s="119"/>
      <c r="EU104" s="119"/>
      <c r="EV104" s="119"/>
      <c r="EW104" s="119"/>
      <c r="EX104" s="119"/>
      <c r="EY104" s="119"/>
      <c r="EZ104" s="119"/>
      <c r="FA104" s="119"/>
      <c r="FB104" s="119"/>
      <c r="FC104" s="119"/>
      <c r="FD104" s="119"/>
      <c r="FE104" s="119"/>
      <c r="FF104" s="119"/>
      <c r="FG104" s="119"/>
      <c r="FH104" s="119"/>
      <c r="FI104" s="119"/>
      <c r="FJ104" s="119"/>
      <c r="FK104" s="119"/>
      <c r="FL104" s="119"/>
      <c r="FM104" s="119"/>
      <c r="FN104" s="119"/>
      <c r="FO104" s="119"/>
      <c r="FP104" s="119"/>
      <c r="FQ104" s="119"/>
      <c r="FR104" s="119"/>
      <c r="FS104" s="119"/>
      <c r="FT104" s="119"/>
      <c r="FU104" s="119"/>
      <c r="FV104" s="119"/>
      <c r="FW104" s="119"/>
      <c r="FX104" s="119"/>
      <c r="FY104" s="119"/>
      <c r="FZ104" s="119"/>
      <c r="GA104" s="119"/>
      <c r="GB104" s="119"/>
      <c r="GC104" s="119"/>
      <c r="GD104" s="119"/>
      <c r="GE104" s="119"/>
      <c r="GF104" s="119"/>
      <c r="GG104" s="119"/>
      <c r="GH104" s="119"/>
      <c r="GI104" s="119"/>
      <c r="GJ104" s="119"/>
      <c r="GK104" s="119"/>
      <c r="GL104" s="119"/>
      <c r="GM104" s="119"/>
      <c r="GN104" s="119"/>
      <c r="GO104" s="119"/>
      <c r="GP104" s="119"/>
      <c r="GQ104" s="119"/>
      <c r="GR104" s="119"/>
      <c r="GS104" s="119"/>
      <c r="GT104" s="119"/>
      <c r="GU104" s="119"/>
      <c r="GV104" s="119"/>
      <c r="GW104" s="119"/>
      <c r="GX104" s="119"/>
      <c r="GY104" s="119"/>
      <c r="GZ104" s="119"/>
      <c r="HA104" s="119"/>
      <c r="HB104" s="119"/>
      <c r="HC104" s="119"/>
      <c r="HD104" s="119"/>
      <c r="HE104" s="119"/>
      <c r="HF104" s="119"/>
      <c r="HG104" s="119"/>
      <c r="HH104" s="119"/>
      <c r="HI104" s="119"/>
      <c r="HJ104" s="119"/>
      <c r="HK104" s="119"/>
      <c r="HL104" s="119"/>
      <c r="HM104" s="119"/>
      <c r="HN104" s="119"/>
      <c r="HO104" s="119"/>
      <c r="HP104" s="119"/>
      <c r="HQ104" s="119"/>
      <c r="HR104" s="119"/>
      <c r="HS104" s="119"/>
      <c r="HT104" s="119"/>
      <c r="HU104" s="119"/>
      <c r="HV104" s="119"/>
      <c r="HW104" s="119"/>
      <c r="HX104" s="119"/>
      <c r="HY104" s="119"/>
      <c r="HZ104" s="119"/>
      <c r="IA104" s="119"/>
      <c r="IB104" s="119"/>
      <c r="IC104" s="119"/>
      <c r="ID104" s="119"/>
      <c r="IE104" s="119"/>
      <c r="IF104" s="119"/>
      <c r="IG104" s="119"/>
      <c r="IH104" s="119"/>
      <c r="II104" s="119"/>
      <c r="IJ104" s="119"/>
      <c r="IK104" s="119"/>
      <c r="IL104" s="119"/>
      <c r="IM104" s="119"/>
      <c r="IN104" s="119"/>
      <c r="IO104" s="119"/>
      <c r="IP104" s="119"/>
      <c r="IQ104" s="119"/>
      <c r="IR104" s="119"/>
      <c r="IS104" s="119"/>
      <c r="IT104" s="119"/>
      <c r="IU104" s="119"/>
      <c r="IV104" s="119"/>
      <c r="IW104" s="119"/>
      <c r="IX104" s="119"/>
      <c r="IY104" s="119"/>
      <c r="IZ104" s="119"/>
      <c r="JA104" s="119"/>
      <c r="JB104" s="119"/>
      <c r="JC104" s="119"/>
      <c r="JD104" s="119"/>
      <c r="JE104" s="119"/>
      <c r="JF104" s="119"/>
      <c r="JG104" s="119"/>
      <c r="JH104" s="119"/>
      <c r="JI104" s="119"/>
      <c r="JJ104" s="119"/>
      <c r="JK104" s="119"/>
      <c r="JL104" s="119"/>
      <c r="JM104" s="119"/>
      <c r="JN104" s="119"/>
      <c r="JO104" s="119"/>
      <c r="JP104" s="119"/>
      <c r="JQ104" s="119"/>
      <c r="JR104" s="119"/>
      <c r="JS104" s="119"/>
      <c r="JT104" s="119"/>
      <c r="JU104" s="119"/>
      <c r="JV104" s="119"/>
      <c r="JW104" s="119"/>
      <c r="JX104" s="119"/>
      <c r="JY104" s="119"/>
      <c r="JZ104" s="119"/>
      <c r="KA104" s="119"/>
      <c r="KB104" s="119"/>
      <c r="KC104" s="119"/>
      <c r="KD104" s="119"/>
      <c r="KE104" s="119"/>
      <c r="KF104" s="119"/>
      <c r="KG104" s="119"/>
      <c r="KH104" s="119"/>
      <c r="KI104" s="119"/>
      <c r="KJ104" s="119"/>
      <c r="KK104" s="119"/>
      <c r="KL104" s="119"/>
      <c r="KM104" s="119"/>
      <c r="KN104" s="119"/>
      <c r="KO104" s="119"/>
      <c r="KP104" s="119"/>
      <c r="KQ104" s="119"/>
      <c r="KR104" s="119"/>
      <c r="KS104" s="119"/>
      <c r="KT104" s="119"/>
      <c r="KU104" s="119"/>
      <c r="KV104" s="119"/>
      <c r="KW104" s="119"/>
      <c r="KX104" s="119"/>
      <c r="KY104" s="119"/>
      <c r="KZ104" s="119"/>
      <c r="LA104" s="119"/>
      <c r="LB104" s="119"/>
      <c r="LC104" s="119"/>
      <c r="LD104" s="119"/>
      <c r="LE104" s="119"/>
      <c r="LF104" s="119"/>
      <c r="LG104" s="119"/>
      <c r="LH104" s="119"/>
      <c r="LI104" s="119"/>
      <c r="LJ104" s="119"/>
      <c r="LK104" s="119"/>
      <c r="LL104" s="119"/>
      <c r="LM104" s="119"/>
      <c r="LN104" s="119"/>
      <c r="LO104" s="119"/>
      <c r="LP104" s="119"/>
      <c r="LQ104" s="119"/>
      <c r="LR104" s="119"/>
      <c r="LS104" s="119"/>
      <c r="LT104" s="119"/>
      <c r="LU104" s="119"/>
      <c r="LV104" s="119"/>
      <c r="LW104" s="119"/>
      <c r="LX104" s="119"/>
      <c r="LY104" s="119"/>
      <c r="LZ104" s="119"/>
      <c r="MA104" s="119"/>
      <c r="MB104" s="119"/>
      <c r="MC104" s="119"/>
      <c r="MD104" s="119"/>
      <c r="ME104" s="119"/>
      <c r="MF104" s="119"/>
      <c r="MG104" s="119"/>
      <c r="MH104" s="119"/>
    </row>
    <row r="105" spans="1:346" ht="56" customHeight="1">
      <c r="A105" s="217" t="s">
        <v>111</v>
      </c>
      <c r="B105" s="219"/>
      <c r="C105" s="103">
        <v>2.38</v>
      </c>
      <c r="D105" s="103">
        <v>2.87</v>
      </c>
      <c r="E105" s="103">
        <v>4.66</v>
      </c>
      <c r="F105" s="103">
        <v>6.38</v>
      </c>
      <c r="G105" s="103">
        <v>8.7100000000000009</v>
      </c>
      <c r="H105" s="103">
        <v>9.39</v>
      </c>
      <c r="I105" s="103">
        <v>9.02</v>
      </c>
      <c r="J105" s="103">
        <v>8.2799999999999994</v>
      </c>
      <c r="K105" s="103">
        <v>6.6</v>
      </c>
      <c r="L105" s="103">
        <v>4.59</v>
      </c>
      <c r="M105" s="103">
        <v>2.75</v>
      </c>
      <c r="N105" s="103">
        <v>2.2400000000000002</v>
      </c>
      <c r="O105" s="176">
        <f>SUM(C105:N105)</f>
        <v>67.86999999999999</v>
      </c>
      <c r="P105" s="96"/>
      <c r="Q105" s="96"/>
      <c r="R105" s="96"/>
      <c r="S105" s="96"/>
      <c r="T105" s="96"/>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c r="CA105" s="119"/>
      <c r="CB105" s="119"/>
      <c r="CC105" s="119"/>
      <c r="CD105" s="119"/>
      <c r="CE105" s="119"/>
      <c r="CF105" s="119"/>
      <c r="CG105" s="119"/>
      <c r="CH105" s="119"/>
      <c r="CI105" s="119"/>
      <c r="CJ105" s="119"/>
      <c r="CK105" s="119"/>
      <c r="CL105" s="119"/>
      <c r="CM105" s="119"/>
      <c r="CN105" s="119"/>
      <c r="CO105" s="119"/>
      <c r="CP105" s="119"/>
      <c r="CQ105" s="119"/>
      <c r="CR105" s="119"/>
      <c r="CS105" s="119"/>
      <c r="CT105" s="119"/>
      <c r="CU105" s="119"/>
      <c r="CV105" s="119"/>
      <c r="CW105" s="119"/>
      <c r="CX105" s="119"/>
      <c r="CY105" s="119"/>
      <c r="CZ105" s="119"/>
      <c r="DA105" s="119"/>
      <c r="DB105" s="119"/>
      <c r="DC105" s="119"/>
      <c r="DD105" s="119"/>
      <c r="DE105" s="119"/>
      <c r="DF105" s="119"/>
      <c r="DG105" s="119"/>
      <c r="DH105" s="119"/>
      <c r="DI105" s="119"/>
      <c r="DJ105" s="119"/>
      <c r="DK105" s="119"/>
      <c r="DL105" s="119"/>
      <c r="DM105" s="119"/>
      <c r="DN105" s="119"/>
      <c r="DO105" s="119"/>
      <c r="DP105" s="119"/>
      <c r="DQ105" s="119"/>
      <c r="DR105" s="119"/>
      <c r="DS105" s="119"/>
      <c r="DT105" s="119"/>
      <c r="DU105" s="119"/>
      <c r="DV105" s="119"/>
      <c r="DW105" s="119"/>
      <c r="DX105" s="119"/>
      <c r="DY105" s="119"/>
      <c r="DZ105" s="119"/>
      <c r="EA105" s="119"/>
      <c r="EB105" s="119"/>
      <c r="EC105" s="119"/>
      <c r="ED105" s="119"/>
      <c r="EE105" s="119"/>
      <c r="EF105" s="119"/>
      <c r="EG105" s="119"/>
      <c r="EH105" s="119"/>
      <c r="EI105" s="119"/>
      <c r="EJ105" s="119"/>
      <c r="EK105" s="119"/>
      <c r="EL105" s="119"/>
      <c r="EM105" s="119"/>
      <c r="EN105" s="119"/>
      <c r="EO105" s="119"/>
      <c r="EP105" s="119"/>
      <c r="EQ105" s="119"/>
      <c r="ER105" s="119"/>
      <c r="ES105" s="119"/>
      <c r="ET105" s="119"/>
      <c r="EU105" s="119"/>
      <c r="EV105" s="119"/>
      <c r="EW105" s="119"/>
      <c r="EX105" s="119"/>
      <c r="EY105" s="119"/>
      <c r="EZ105" s="119"/>
      <c r="FA105" s="119"/>
      <c r="FB105" s="119"/>
      <c r="FC105" s="119"/>
      <c r="FD105" s="119"/>
      <c r="FE105" s="119"/>
      <c r="FF105" s="119"/>
      <c r="FG105" s="119"/>
      <c r="FH105" s="119"/>
      <c r="FI105" s="119"/>
      <c r="FJ105" s="119"/>
      <c r="FK105" s="119"/>
      <c r="FL105" s="119"/>
      <c r="FM105" s="119"/>
      <c r="FN105" s="119"/>
      <c r="FO105" s="119"/>
      <c r="FP105" s="119"/>
      <c r="FQ105" s="119"/>
      <c r="FR105" s="119"/>
      <c r="FS105" s="119"/>
      <c r="FT105" s="119"/>
      <c r="FU105" s="119"/>
      <c r="FV105" s="119"/>
      <c r="FW105" s="119"/>
      <c r="FX105" s="119"/>
      <c r="FY105" s="119"/>
      <c r="FZ105" s="119"/>
      <c r="GA105" s="119"/>
      <c r="GB105" s="119"/>
      <c r="GC105" s="119"/>
      <c r="GD105" s="119"/>
      <c r="GE105" s="119"/>
      <c r="GF105" s="119"/>
      <c r="GG105" s="119"/>
      <c r="GH105" s="119"/>
      <c r="GI105" s="119"/>
      <c r="GJ105" s="119"/>
      <c r="GK105" s="119"/>
      <c r="GL105" s="119"/>
      <c r="GM105" s="119"/>
      <c r="GN105" s="119"/>
      <c r="GO105" s="119"/>
      <c r="GP105" s="119"/>
      <c r="GQ105" s="119"/>
      <c r="GR105" s="119"/>
      <c r="GS105" s="119"/>
      <c r="GT105" s="119"/>
      <c r="GU105" s="119"/>
      <c r="GV105" s="119"/>
      <c r="GW105" s="119"/>
      <c r="GX105" s="119"/>
      <c r="GY105" s="119"/>
      <c r="GZ105" s="119"/>
      <c r="HA105" s="119"/>
      <c r="HB105" s="119"/>
      <c r="HC105" s="119"/>
      <c r="HD105" s="119"/>
      <c r="HE105" s="119"/>
      <c r="HF105" s="119"/>
      <c r="HG105" s="119"/>
      <c r="HH105" s="119"/>
      <c r="HI105" s="119"/>
      <c r="HJ105" s="119"/>
      <c r="HK105" s="119"/>
      <c r="HL105" s="119"/>
      <c r="HM105" s="119"/>
      <c r="HN105" s="119"/>
      <c r="HO105" s="119"/>
      <c r="HP105" s="119"/>
      <c r="HQ105" s="119"/>
      <c r="HR105" s="119"/>
      <c r="HS105" s="119"/>
      <c r="HT105" s="119"/>
      <c r="HU105" s="119"/>
      <c r="HV105" s="119"/>
      <c r="HW105" s="119"/>
      <c r="HX105" s="119"/>
      <c r="HY105" s="119"/>
      <c r="HZ105" s="119"/>
      <c r="IA105" s="119"/>
      <c r="IB105" s="119"/>
      <c r="IC105" s="119"/>
      <c r="ID105" s="119"/>
      <c r="IE105" s="119"/>
      <c r="IF105" s="119"/>
      <c r="IG105" s="119"/>
      <c r="IH105" s="119"/>
      <c r="II105" s="119"/>
      <c r="IJ105" s="119"/>
      <c r="IK105" s="119"/>
      <c r="IL105" s="119"/>
      <c r="IM105" s="119"/>
      <c r="IN105" s="119"/>
      <c r="IO105" s="119"/>
      <c r="IP105" s="119"/>
      <c r="IQ105" s="119"/>
      <c r="IR105" s="119"/>
      <c r="IS105" s="119"/>
      <c r="IT105" s="119"/>
      <c r="IU105" s="119"/>
      <c r="IV105" s="119"/>
      <c r="IW105" s="119"/>
      <c r="IX105" s="119"/>
      <c r="IY105" s="119"/>
      <c r="IZ105" s="119"/>
      <c r="JA105" s="119"/>
      <c r="JB105" s="119"/>
      <c r="JC105" s="119"/>
      <c r="JD105" s="119"/>
      <c r="JE105" s="119"/>
      <c r="JF105" s="119"/>
      <c r="JG105" s="119"/>
      <c r="JH105" s="119"/>
      <c r="JI105" s="119"/>
      <c r="JJ105" s="119"/>
      <c r="JK105" s="119"/>
      <c r="JL105" s="119"/>
      <c r="JM105" s="119"/>
      <c r="JN105" s="119"/>
      <c r="JO105" s="119"/>
      <c r="JP105" s="119"/>
      <c r="JQ105" s="119"/>
      <c r="JR105" s="119"/>
      <c r="JS105" s="119"/>
      <c r="JT105" s="119"/>
      <c r="JU105" s="119"/>
      <c r="JV105" s="119"/>
      <c r="JW105" s="119"/>
      <c r="JX105" s="119"/>
      <c r="JY105" s="119"/>
      <c r="JZ105" s="119"/>
      <c r="KA105" s="119"/>
      <c r="KB105" s="119"/>
      <c r="KC105" s="119"/>
      <c r="KD105" s="119"/>
      <c r="KE105" s="119"/>
      <c r="KF105" s="119"/>
      <c r="KG105" s="119"/>
      <c r="KH105" s="119"/>
      <c r="KI105" s="119"/>
      <c r="KJ105" s="119"/>
      <c r="KK105" s="119"/>
      <c r="KL105" s="119"/>
      <c r="KM105" s="119"/>
      <c r="KN105" s="119"/>
      <c r="KO105" s="119"/>
      <c r="KP105" s="119"/>
      <c r="KQ105" s="119"/>
      <c r="KR105" s="119"/>
      <c r="KS105" s="119"/>
      <c r="KT105" s="119"/>
      <c r="KU105" s="119"/>
      <c r="KV105" s="119"/>
      <c r="KW105" s="119"/>
      <c r="KX105" s="119"/>
      <c r="KY105" s="119"/>
      <c r="KZ105" s="119"/>
      <c r="LA105" s="119"/>
      <c r="LB105" s="119"/>
      <c r="LC105" s="119"/>
      <c r="LD105" s="119"/>
      <c r="LE105" s="119"/>
      <c r="LF105" s="119"/>
      <c r="LG105" s="119"/>
      <c r="LH105" s="119"/>
      <c r="LI105" s="119"/>
      <c r="LJ105" s="119"/>
      <c r="LK105" s="119"/>
      <c r="LL105" s="119"/>
      <c r="LM105" s="119"/>
      <c r="LN105" s="119"/>
      <c r="LO105" s="119"/>
      <c r="LP105" s="119"/>
      <c r="LQ105" s="119"/>
      <c r="LR105" s="119"/>
      <c r="LS105" s="119"/>
      <c r="LT105" s="119"/>
      <c r="LU105" s="119"/>
      <c r="LV105" s="119"/>
      <c r="LW105" s="119"/>
      <c r="LX105" s="119"/>
      <c r="LY105" s="119"/>
      <c r="LZ105" s="119"/>
      <c r="MA105" s="119"/>
      <c r="MB105" s="119"/>
      <c r="MC105" s="119"/>
      <c r="MD105" s="119"/>
      <c r="ME105" s="119"/>
      <c r="MF105" s="119"/>
      <c r="MG105" s="119"/>
      <c r="MH105" s="119"/>
    </row>
    <row r="106" spans="1:346" ht="66" customHeight="1">
      <c r="A106" s="231" t="s">
        <v>162</v>
      </c>
      <c r="B106" s="231"/>
      <c r="C106" s="187"/>
      <c r="D106" s="107"/>
      <c r="E106" s="107"/>
      <c r="F106" s="107"/>
      <c r="G106" s="107"/>
      <c r="H106" s="107"/>
      <c r="I106" s="107"/>
      <c r="J106" s="107"/>
      <c r="K106" s="107"/>
      <c r="L106" s="107"/>
      <c r="M106" s="107"/>
      <c r="N106" s="107"/>
      <c r="O106" s="107"/>
      <c r="P106" s="109"/>
      <c r="Q106" s="109"/>
      <c r="R106" s="109"/>
      <c r="S106" s="109"/>
      <c r="T106" s="109"/>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c r="BV106" s="115"/>
      <c r="BW106" s="115"/>
      <c r="BX106" s="115"/>
      <c r="BY106" s="115"/>
      <c r="BZ106" s="115"/>
      <c r="CA106" s="115"/>
      <c r="CB106" s="115"/>
      <c r="CC106" s="115"/>
      <c r="CD106" s="115"/>
      <c r="CE106" s="115"/>
      <c r="CF106" s="115"/>
      <c r="CG106" s="115"/>
      <c r="CH106" s="115"/>
      <c r="CI106" s="115"/>
      <c r="CJ106" s="115"/>
      <c r="CK106" s="115"/>
      <c r="CL106" s="115"/>
      <c r="CM106" s="115"/>
      <c r="CN106" s="115"/>
      <c r="CO106" s="115"/>
      <c r="CP106" s="115"/>
      <c r="CQ106" s="115"/>
      <c r="CR106" s="115"/>
      <c r="CS106" s="115"/>
      <c r="CT106" s="115"/>
      <c r="CU106" s="115"/>
      <c r="CV106" s="115"/>
      <c r="CW106" s="115"/>
      <c r="CX106" s="115"/>
      <c r="CY106" s="115"/>
      <c r="CZ106" s="115"/>
      <c r="DA106" s="115"/>
      <c r="DB106" s="115"/>
      <c r="DC106" s="115"/>
      <c r="DD106" s="115"/>
      <c r="DE106" s="115"/>
      <c r="DF106" s="115"/>
      <c r="DG106" s="115"/>
      <c r="DH106" s="115"/>
      <c r="DI106" s="115"/>
      <c r="DJ106" s="115"/>
      <c r="DK106" s="115"/>
      <c r="DL106" s="115"/>
      <c r="DM106" s="115"/>
      <c r="DN106" s="115"/>
      <c r="DO106" s="115"/>
      <c r="DP106" s="115"/>
      <c r="DQ106" s="115"/>
      <c r="DR106" s="115"/>
      <c r="DS106" s="115"/>
      <c r="DT106" s="115"/>
      <c r="DU106" s="115"/>
      <c r="DV106" s="115"/>
      <c r="DW106" s="115"/>
      <c r="DX106" s="115"/>
      <c r="DY106" s="115"/>
      <c r="DZ106" s="115"/>
      <c r="EA106" s="115"/>
      <c r="EB106" s="115"/>
      <c r="EC106" s="115"/>
      <c r="ED106" s="115"/>
      <c r="EE106" s="115"/>
      <c r="EF106" s="115"/>
      <c r="EG106" s="115"/>
      <c r="EH106" s="115"/>
      <c r="EI106" s="115"/>
      <c r="EJ106" s="115"/>
      <c r="EK106" s="115"/>
      <c r="EL106" s="115"/>
      <c r="EM106" s="115"/>
      <c r="EN106" s="115"/>
      <c r="EO106" s="115"/>
      <c r="EP106" s="115"/>
      <c r="EQ106" s="115"/>
      <c r="ER106" s="115"/>
      <c r="ES106" s="115"/>
      <c r="ET106" s="115"/>
      <c r="EU106" s="115"/>
      <c r="EV106" s="115"/>
      <c r="EW106" s="115"/>
      <c r="EX106" s="115"/>
      <c r="EY106" s="115"/>
      <c r="EZ106" s="115"/>
      <c r="FA106" s="115"/>
      <c r="FB106" s="115"/>
      <c r="FC106" s="115"/>
      <c r="FD106" s="115"/>
      <c r="FE106" s="115"/>
      <c r="FF106" s="115"/>
      <c r="FG106" s="115"/>
      <c r="FH106" s="115"/>
      <c r="FI106" s="115"/>
      <c r="FJ106" s="115"/>
      <c r="FK106" s="115"/>
      <c r="FL106" s="115"/>
      <c r="FM106" s="115"/>
      <c r="FN106" s="115"/>
      <c r="FO106" s="115"/>
      <c r="FP106" s="115"/>
      <c r="FQ106" s="115"/>
      <c r="FR106" s="115"/>
      <c r="FS106" s="115"/>
      <c r="FT106" s="115"/>
      <c r="FU106" s="115"/>
      <c r="FV106" s="115"/>
      <c r="FW106" s="115"/>
      <c r="FX106" s="115"/>
      <c r="FY106" s="115"/>
      <c r="FZ106" s="115"/>
      <c r="GA106" s="115"/>
      <c r="GB106" s="115"/>
      <c r="GC106" s="115"/>
      <c r="GD106" s="115"/>
      <c r="GE106" s="115"/>
      <c r="GF106" s="115"/>
      <c r="GG106" s="115"/>
      <c r="GH106" s="115"/>
      <c r="GI106" s="115"/>
      <c r="GJ106" s="115"/>
      <c r="GK106" s="115"/>
      <c r="GL106" s="115"/>
      <c r="GM106" s="115"/>
      <c r="GN106" s="115"/>
      <c r="GO106" s="115"/>
      <c r="GP106" s="115"/>
      <c r="GQ106" s="115"/>
      <c r="GR106" s="115"/>
      <c r="GS106" s="115"/>
      <c r="GT106" s="115"/>
      <c r="GU106" s="115"/>
      <c r="GV106" s="115"/>
      <c r="GW106" s="115"/>
      <c r="GX106" s="115"/>
      <c r="GY106" s="115"/>
      <c r="GZ106" s="115"/>
      <c r="HA106" s="115"/>
      <c r="HB106" s="115"/>
      <c r="HC106" s="115"/>
      <c r="HD106" s="115"/>
      <c r="HE106" s="115"/>
      <c r="HF106" s="115"/>
      <c r="HG106" s="115"/>
      <c r="HH106" s="115"/>
      <c r="HI106" s="115"/>
      <c r="HJ106" s="115"/>
      <c r="HK106" s="115"/>
      <c r="HL106" s="115"/>
      <c r="HM106" s="115"/>
      <c r="HN106" s="115"/>
      <c r="HO106" s="115"/>
      <c r="HP106" s="115"/>
      <c r="HQ106" s="115"/>
      <c r="HR106" s="115"/>
      <c r="HS106" s="115"/>
      <c r="HT106" s="115"/>
      <c r="HU106" s="115"/>
      <c r="HV106" s="115"/>
      <c r="HW106" s="115"/>
      <c r="HX106" s="115"/>
      <c r="HY106" s="115"/>
      <c r="HZ106" s="115"/>
      <c r="IA106" s="115"/>
      <c r="IB106" s="115"/>
      <c r="IC106" s="115"/>
      <c r="ID106" s="115"/>
      <c r="IE106" s="115"/>
      <c r="IF106" s="115"/>
      <c r="IG106" s="115"/>
      <c r="IH106" s="115"/>
      <c r="II106" s="115"/>
      <c r="IJ106" s="115"/>
      <c r="IK106" s="115"/>
      <c r="IL106" s="115"/>
      <c r="IM106" s="115"/>
      <c r="IN106" s="115"/>
      <c r="IO106" s="115"/>
      <c r="IP106" s="115"/>
      <c r="IQ106" s="115"/>
      <c r="IR106" s="115"/>
      <c r="IS106" s="115"/>
      <c r="IT106" s="115"/>
      <c r="IU106" s="115"/>
      <c r="IV106" s="115"/>
      <c r="IW106" s="115"/>
      <c r="IX106" s="115"/>
      <c r="IY106" s="115"/>
      <c r="IZ106" s="115"/>
      <c r="JA106" s="115"/>
      <c r="JB106" s="115"/>
      <c r="JC106" s="115"/>
      <c r="JD106" s="115"/>
      <c r="JE106" s="115"/>
      <c r="JF106" s="115"/>
      <c r="JG106" s="115"/>
      <c r="JH106" s="115"/>
      <c r="JI106" s="115"/>
      <c r="JJ106" s="115"/>
      <c r="JK106" s="115"/>
      <c r="JL106" s="115"/>
      <c r="JM106" s="115"/>
      <c r="JN106" s="115"/>
      <c r="JO106" s="115"/>
      <c r="JP106" s="115"/>
      <c r="JQ106" s="115"/>
      <c r="JR106" s="115"/>
      <c r="JS106" s="115"/>
      <c r="JT106" s="115"/>
      <c r="JU106" s="115"/>
      <c r="JV106" s="115"/>
      <c r="JW106" s="115"/>
      <c r="JX106" s="115"/>
      <c r="JY106" s="115"/>
      <c r="JZ106" s="115"/>
      <c r="KA106" s="115"/>
      <c r="KB106" s="115"/>
      <c r="KC106" s="115"/>
      <c r="KD106" s="115"/>
      <c r="KE106" s="115"/>
      <c r="KF106" s="115"/>
      <c r="KG106" s="115"/>
      <c r="KH106" s="115"/>
      <c r="KI106" s="115"/>
      <c r="KJ106" s="115"/>
      <c r="KK106" s="115"/>
      <c r="KL106" s="115"/>
      <c r="KM106" s="115"/>
      <c r="KN106" s="115"/>
      <c r="KO106" s="115"/>
      <c r="KP106" s="115"/>
      <c r="KQ106" s="115"/>
      <c r="KR106" s="115"/>
      <c r="KS106" s="115"/>
      <c r="KT106" s="115"/>
      <c r="KU106" s="115"/>
      <c r="KV106" s="115"/>
      <c r="KW106" s="115"/>
      <c r="KX106" s="115"/>
      <c r="KY106" s="115"/>
      <c r="KZ106" s="115"/>
      <c r="LA106" s="115"/>
      <c r="LB106" s="115"/>
      <c r="LC106" s="115"/>
      <c r="LD106" s="115"/>
      <c r="LE106" s="115"/>
      <c r="LF106" s="115"/>
      <c r="LG106" s="115"/>
      <c r="LH106" s="115"/>
      <c r="LI106" s="115"/>
      <c r="LJ106" s="115"/>
      <c r="LK106" s="115"/>
      <c r="LL106" s="115"/>
      <c r="LM106" s="115"/>
      <c r="LN106" s="115"/>
      <c r="LO106" s="115"/>
      <c r="LP106" s="115"/>
      <c r="LQ106" s="115"/>
      <c r="LR106" s="115"/>
      <c r="LS106" s="115"/>
      <c r="LT106" s="115"/>
      <c r="LU106" s="115"/>
      <c r="LV106" s="115"/>
      <c r="LW106" s="115"/>
      <c r="LX106" s="115"/>
      <c r="LY106" s="115"/>
      <c r="LZ106" s="115"/>
      <c r="MA106" s="115"/>
      <c r="MB106" s="115"/>
      <c r="MC106" s="115"/>
      <c r="MD106" s="115"/>
      <c r="ME106" s="115"/>
      <c r="MF106" s="115"/>
      <c r="MG106" s="115"/>
      <c r="MH106" s="115"/>
    </row>
    <row r="107" spans="1:346" ht="25" customHeight="1">
      <c r="A107" s="217" t="s">
        <v>170</v>
      </c>
      <c r="B107" s="218"/>
      <c r="C107" s="218"/>
      <c r="D107" s="218"/>
      <c r="E107" s="218"/>
      <c r="F107" s="218"/>
      <c r="G107" s="218"/>
      <c r="H107" s="218"/>
      <c r="I107" s="218"/>
      <c r="J107" s="218"/>
      <c r="K107" s="218"/>
      <c r="L107" s="218"/>
      <c r="M107" s="218"/>
      <c r="N107" s="218"/>
      <c r="O107" s="225"/>
      <c r="P107" s="96"/>
      <c r="Q107" s="96"/>
      <c r="R107" s="96"/>
      <c r="S107" s="96"/>
      <c r="T107" s="96"/>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c r="CA107" s="119"/>
      <c r="CB107" s="119"/>
      <c r="CC107" s="119"/>
      <c r="CD107" s="119"/>
      <c r="CE107" s="119"/>
      <c r="CF107" s="119"/>
      <c r="CG107" s="119"/>
      <c r="CH107" s="119"/>
      <c r="CI107" s="119"/>
      <c r="CJ107" s="119"/>
      <c r="CK107" s="119"/>
      <c r="CL107" s="119"/>
      <c r="CM107" s="119"/>
      <c r="CN107" s="119"/>
      <c r="CO107" s="119"/>
      <c r="CP107" s="119"/>
      <c r="CQ107" s="119"/>
      <c r="CR107" s="119"/>
      <c r="CS107" s="119"/>
      <c r="CT107" s="119"/>
      <c r="CU107" s="119"/>
      <c r="CV107" s="119"/>
      <c r="CW107" s="119"/>
      <c r="CX107" s="119"/>
      <c r="CY107" s="119"/>
      <c r="CZ107" s="119"/>
      <c r="DA107" s="119"/>
      <c r="DB107" s="119"/>
      <c r="DC107" s="119"/>
      <c r="DD107" s="119"/>
      <c r="DE107" s="119"/>
      <c r="DF107" s="119"/>
      <c r="DG107" s="119"/>
      <c r="DH107" s="119"/>
      <c r="DI107" s="119"/>
      <c r="DJ107" s="119"/>
      <c r="DK107" s="119"/>
      <c r="DL107" s="119"/>
      <c r="DM107" s="119"/>
      <c r="DN107" s="119"/>
      <c r="DO107" s="119"/>
      <c r="DP107" s="119"/>
      <c r="DQ107" s="119"/>
      <c r="DR107" s="119"/>
      <c r="DS107" s="119"/>
      <c r="DT107" s="119"/>
      <c r="DU107" s="119"/>
      <c r="DV107" s="119"/>
      <c r="DW107" s="119"/>
      <c r="DX107" s="119"/>
      <c r="DY107" s="119"/>
      <c r="DZ107" s="119"/>
      <c r="EA107" s="119"/>
      <c r="EB107" s="119"/>
      <c r="EC107" s="119"/>
      <c r="ED107" s="119"/>
      <c r="EE107" s="119"/>
      <c r="EF107" s="119"/>
      <c r="EG107" s="119"/>
      <c r="EH107" s="119"/>
      <c r="EI107" s="119"/>
      <c r="EJ107" s="119"/>
      <c r="EK107" s="119"/>
      <c r="EL107" s="119"/>
      <c r="EM107" s="119"/>
      <c r="EN107" s="119"/>
      <c r="EO107" s="119"/>
      <c r="EP107" s="119"/>
      <c r="EQ107" s="119"/>
      <c r="ER107" s="119"/>
      <c r="ES107" s="119"/>
      <c r="ET107" s="119"/>
      <c r="EU107" s="119"/>
      <c r="EV107" s="119"/>
      <c r="EW107" s="119"/>
      <c r="EX107" s="119"/>
      <c r="EY107" s="119"/>
      <c r="EZ107" s="119"/>
      <c r="FA107" s="119"/>
      <c r="FB107" s="119"/>
      <c r="FC107" s="119"/>
      <c r="FD107" s="119"/>
      <c r="FE107" s="119"/>
      <c r="FF107" s="119"/>
      <c r="FG107" s="119"/>
      <c r="FH107" s="119"/>
      <c r="FI107" s="119"/>
      <c r="FJ107" s="119"/>
      <c r="FK107" s="119"/>
      <c r="FL107" s="119"/>
      <c r="FM107" s="119"/>
      <c r="FN107" s="119"/>
      <c r="FO107" s="119"/>
      <c r="FP107" s="119"/>
      <c r="FQ107" s="119"/>
      <c r="FR107" s="119"/>
      <c r="FS107" s="119"/>
      <c r="FT107" s="119"/>
      <c r="FU107" s="119"/>
      <c r="FV107" s="119"/>
      <c r="FW107" s="119"/>
      <c r="FX107" s="119"/>
      <c r="FY107" s="119"/>
      <c r="FZ107" s="119"/>
      <c r="GA107" s="119"/>
      <c r="GB107" s="119"/>
      <c r="GC107" s="119"/>
      <c r="GD107" s="119"/>
      <c r="GE107" s="119"/>
      <c r="GF107" s="119"/>
      <c r="GG107" s="119"/>
      <c r="GH107" s="119"/>
      <c r="GI107" s="119"/>
      <c r="GJ107" s="119"/>
      <c r="GK107" s="119"/>
      <c r="GL107" s="119"/>
      <c r="GM107" s="119"/>
      <c r="GN107" s="119"/>
      <c r="GO107" s="119"/>
      <c r="GP107" s="119"/>
      <c r="GQ107" s="119"/>
      <c r="GR107" s="119"/>
      <c r="GS107" s="119"/>
      <c r="GT107" s="119"/>
      <c r="GU107" s="119"/>
      <c r="GV107" s="119"/>
      <c r="GW107" s="119"/>
      <c r="GX107" s="119"/>
      <c r="GY107" s="119"/>
      <c r="GZ107" s="119"/>
      <c r="HA107" s="119"/>
      <c r="HB107" s="119"/>
      <c r="HC107" s="119"/>
      <c r="HD107" s="119"/>
      <c r="HE107" s="119"/>
      <c r="HF107" s="119"/>
      <c r="HG107" s="119"/>
      <c r="HH107" s="119"/>
      <c r="HI107" s="119"/>
      <c r="HJ107" s="119"/>
      <c r="HK107" s="119"/>
      <c r="HL107" s="119"/>
      <c r="HM107" s="119"/>
      <c r="HN107" s="119"/>
      <c r="HO107" s="119"/>
      <c r="HP107" s="119"/>
      <c r="HQ107" s="119"/>
      <c r="HR107" s="119"/>
      <c r="HS107" s="119"/>
      <c r="HT107" s="119"/>
      <c r="HU107" s="119"/>
      <c r="HV107" s="119"/>
      <c r="HW107" s="119"/>
      <c r="HX107" s="119"/>
      <c r="HY107" s="119"/>
      <c r="HZ107" s="119"/>
      <c r="IA107" s="119"/>
      <c r="IB107" s="119"/>
      <c r="IC107" s="119"/>
      <c r="ID107" s="119"/>
      <c r="IE107" s="119"/>
      <c r="IF107" s="119"/>
      <c r="IG107" s="119"/>
      <c r="IH107" s="119"/>
      <c r="II107" s="119"/>
      <c r="IJ107" s="119"/>
      <c r="IK107" s="119"/>
      <c r="IL107" s="119"/>
      <c r="IM107" s="119"/>
      <c r="IN107" s="119"/>
      <c r="IO107" s="119"/>
      <c r="IP107" s="119"/>
      <c r="IQ107" s="119"/>
      <c r="IR107" s="119"/>
      <c r="IS107" s="119"/>
      <c r="IT107" s="119"/>
      <c r="IU107" s="119"/>
      <c r="IV107" s="119"/>
      <c r="IW107" s="119"/>
      <c r="IX107" s="119"/>
      <c r="IY107" s="119"/>
      <c r="IZ107" s="119"/>
      <c r="JA107" s="119"/>
      <c r="JB107" s="119"/>
      <c r="JC107" s="119"/>
      <c r="JD107" s="119"/>
      <c r="JE107" s="119"/>
      <c r="JF107" s="119"/>
      <c r="JG107" s="119"/>
      <c r="JH107" s="119"/>
      <c r="JI107" s="119"/>
      <c r="JJ107" s="119"/>
      <c r="JK107" s="119"/>
      <c r="JL107" s="119"/>
      <c r="JM107" s="119"/>
      <c r="JN107" s="119"/>
      <c r="JO107" s="119"/>
      <c r="JP107" s="119"/>
      <c r="JQ107" s="119"/>
      <c r="JR107" s="119"/>
      <c r="JS107" s="119"/>
      <c r="JT107" s="119"/>
      <c r="JU107" s="119"/>
      <c r="JV107" s="119"/>
      <c r="JW107" s="119"/>
      <c r="JX107" s="119"/>
      <c r="JY107" s="119"/>
      <c r="JZ107" s="119"/>
      <c r="KA107" s="119"/>
      <c r="KB107" s="119"/>
      <c r="KC107" s="119"/>
      <c r="KD107" s="119"/>
      <c r="KE107" s="119"/>
      <c r="KF107" s="119"/>
      <c r="KG107" s="119"/>
      <c r="KH107" s="119"/>
      <c r="KI107" s="119"/>
      <c r="KJ107" s="119"/>
      <c r="KK107" s="119"/>
      <c r="KL107" s="119"/>
      <c r="KM107" s="119"/>
      <c r="KN107" s="119"/>
      <c r="KO107" s="119"/>
      <c r="KP107" s="119"/>
      <c r="KQ107" s="119"/>
      <c r="KR107" s="119"/>
      <c r="KS107" s="119"/>
      <c r="KT107" s="119"/>
      <c r="KU107" s="119"/>
      <c r="KV107" s="119"/>
      <c r="KW107" s="119"/>
      <c r="KX107" s="119"/>
      <c r="KY107" s="119"/>
      <c r="KZ107" s="119"/>
      <c r="LA107" s="119"/>
      <c r="LB107" s="119"/>
      <c r="LC107" s="119"/>
      <c r="LD107" s="119"/>
      <c r="LE107" s="119"/>
      <c r="LF107" s="119"/>
      <c r="LG107" s="119"/>
      <c r="LH107" s="119"/>
      <c r="LI107" s="119"/>
      <c r="LJ107" s="119"/>
      <c r="LK107" s="119"/>
      <c r="LL107" s="119"/>
      <c r="LM107" s="119"/>
      <c r="LN107" s="119"/>
      <c r="LO107" s="119"/>
      <c r="LP107" s="119"/>
      <c r="LQ107" s="119"/>
      <c r="LR107" s="119"/>
      <c r="LS107" s="119"/>
      <c r="LT107" s="119"/>
      <c r="LU107" s="119"/>
      <c r="LV107" s="119"/>
      <c r="LW107" s="119"/>
      <c r="LX107" s="119"/>
      <c r="LY107" s="119"/>
      <c r="LZ107" s="119"/>
      <c r="MA107" s="119"/>
      <c r="MB107" s="119"/>
      <c r="MC107" s="119"/>
      <c r="MD107" s="119"/>
      <c r="ME107" s="119"/>
      <c r="MF107" s="119"/>
      <c r="MG107" s="119"/>
      <c r="MH107" s="119"/>
    </row>
    <row r="108" spans="1:346" ht="18" customHeight="1">
      <c r="A108" s="228" t="s">
        <v>160</v>
      </c>
      <c r="B108" s="229"/>
      <c r="C108" s="229"/>
      <c r="D108" s="229"/>
      <c r="E108" s="229"/>
      <c r="F108" s="229"/>
      <c r="G108" s="229"/>
      <c r="H108" s="229"/>
      <c r="I108" s="229"/>
      <c r="J108" s="229"/>
      <c r="K108" s="229"/>
      <c r="L108" s="229"/>
      <c r="M108" s="229"/>
      <c r="N108" s="229"/>
      <c r="O108" s="230"/>
      <c r="P108" s="96"/>
      <c r="Q108" s="96"/>
      <c r="R108" s="96"/>
      <c r="S108" s="96"/>
      <c r="T108" s="96"/>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c r="BM108" s="119"/>
      <c r="BN108" s="119"/>
      <c r="BO108" s="119"/>
      <c r="BP108" s="119"/>
      <c r="BQ108" s="119"/>
      <c r="BR108" s="119"/>
      <c r="BS108" s="119"/>
      <c r="BT108" s="119"/>
      <c r="BU108" s="119"/>
      <c r="BV108" s="119"/>
      <c r="BW108" s="119"/>
      <c r="BX108" s="119"/>
      <c r="BY108" s="119"/>
      <c r="BZ108" s="119"/>
      <c r="CA108" s="119"/>
      <c r="CB108" s="119"/>
      <c r="CC108" s="119"/>
      <c r="CD108" s="119"/>
      <c r="CE108" s="119"/>
      <c r="CF108" s="119"/>
      <c r="CG108" s="119"/>
      <c r="CH108" s="119"/>
      <c r="CI108" s="119"/>
      <c r="CJ108" s="119"/>
      <c r="CK108" s="119"/>
      <c r="CL108" s="119"/>
      <c r="CM108" s="119"/>
      <c r="CN108" s="119"/>
      <c r="CO108" s="119"/>
      <c r="CP108" s="119"/>
      <c r="CQ108" s="119"/>
      <c r="CR108" s="119"/>
      <c r="CS108" s="119"/>
      <c r="CT108" s="119"/>
      <c r="CU108" s="119"/>
      <c r="CV108" s="119"/>
      <c r="CW108" s="119"/>
      <c r="CX108" s="119"/>
      <c r="CY108" s="119"/>
      <c r="CZ108" s="119"/>
      <c r="DA108" s="119"/>
      <c r="DB108" s="119"/>
      <c r="DC108" s="119"/>
      <c r="DD108" s="119"/>
      <c r="DE108" s="119"/>
      <c r="DF108" s="119"/>
      <c r="DG108" s="119"/>
      <c r="DH108" s="119"/>
      <c r="DI108" s="119"/>
      <c r="DJ108" s="119"/>
      <c r="DK108" s="119"/>
      <c r="DL108" s="119"/>
      <c r="DM108" s="119"/>
      <c r="DN108" s="119"/>
      <c r="DO108" s="119"/>
      <c r="DP108" s="119"/>
      <c r="DQ108" s="119"/>
      <c r="DR108" s="119"/>
      <c r="DS108" s="119"/>
      <c r="DT108" s="119"/>
      <c r="DU108" s="119"/>
      <c r="DV108" s="119"/>
      <c r="DW108" s="119"/>
      <c r="DX108" s="119"/>
      <c r="DY108" s="119"/>
      <c r="DZ108" s="119"/>
      <c r="EA108" s="119"/>
      <c r="EB108" s="119"/>
      <c r="EC108" s="119"/>
      <c r="ED108" s="119"/>
      <c r="EE108" s="119"/>
      <c r="EF108" s="119"/>
      <c r="EG108" s="119"/>
      <c r="EH108" s="119"/>
      <c r="EI108" s="119"/>
      <c r="EJ108" s="119"/>
      <c r="EK108" s="119"/>
      <c r="EL108" s="119"/>
      <c r="EM108" s="119"/>
      <c r="EN108" s="119"/>
      <c r="EO108" s="119"/>
      <c r="EP108" s="119"/>
      <c r="EQ108" s="119"/>
      <c r="ER108" s="119"/>
      <c r="ES108" s="119"/>
      <c r="ET108" s="119"/>
      <c r="EU108" s="119"/>
      <c r="EV108" s="119"/>
      <c r="EW108" s="119"/>
      <c r="EX108" s="119"/>
      <c r="EY108" s="119"/>
      <c r="EZ108" s="119"/>
      <c r="FA108" s="119"/>
      <c r="FB108" s="119"/>
      <c r="FC108" s="119"/>
      <c r="FD108" s="119"/>
      <c r="FE108" s="119"/>
      <c r="FF108" s="119"/>
      <c r="FG108" s="119"/>
      <c r="FH108" s="119"/>
      <c r="FI108" s="119"/>
      <c r="FJ108" s="119"/>
      <c r="FK108" s="119"/>
      <c r="FL108" s="119"/>
      <c r="FM108" s="119"/>
      <c r="FN108" s="119"/>
      <c r="FO108" s="119"/>
      <c r="FP108" s="119"/>
      <c r="FQ108" s="119"/>
      <c r="FR108" s="119"/>
      <c r="FS108" s="119"/>
      <c r="FT108" s="119"/>
      <c r="FU108" s="119"/>
      <c r="FV108" s="119"/>
      <c r="FW108" s="119"/>
      <c r="FX108" s="119"/>
      <c r="FY108" s="119"/>
      <c r="FZ108" s="119"/>
      <c r="GA108" s="119"/>
      <c r="GB108" s="119"/>
      <c r="GC108" s="119"/>
      <c r="GD108" s="119"/>
      <c r="GE108" s="119"/>
      <c r="GF108" s="119"/>
      <c r="GG108" s="119"/>
      <c r="GH108" s="119"/>
      <c r="GI108" s="119"/>
      <c r="GJ108" s="119"/>
      <c r="GK108" s="119"/>
      <c r="GL108" s="119"/>
      <c r="GM108" s="119"/>
      <c r="GN108" s="119"/>
      <c r="GO108" s="119"/>
      <c r="GP108" s="119"/>
      <c r="GQ108" s="119"/>
      <c r="GR108" s="119"/>
      <c r="GS108" s="119"/>
      <c r="GT108" s="119"/>
      <c r="GU108" s="119"/>
      <c r="GV108" s="119"/>
      <c r="GW108" s="119"/>
      <c r="GX108" s="119"/>
      <c r="GY108" s="119"/>
      <c r="GZ108" s="119"/>
      <c r="HA108" s="119"/>
      <c r="HB108" s="119"/>
      <c r="HC108" s="119"/>
      <c r="HD108" s="119"/>
      <c r="HE108" s="119"/>
      <c r="HF108" s="119"/>
      <c r="HG108" s="119"/>
      <c r="HH108" s="119"/>
      <c r="HI108" s="119"/>
      <c r="HJ108" s="119"/>
      <c r="HK108" s="119"/>
      <c r="HL108" s="119"/>
      <c r="HM108" s="119"/>
      <c r="HN108" s="119"/>
      <c r="HO108" s="119"/>
      <c r="HP108" s="119"/>
      <c r="HQ108" s="119"/>
      <c r="HR108" s="119"/>
      <c r="HS108" s="119"/>
      <c r="HT108" s="119"/>
      <c r="HU108" s="119"/>
      <c r="HV108" s="119"/>
      <c r="HW108" s="119"/>
      <c r="HX108" s="119"/>
      <c r="HY108" s="119"/>
      <c r="HZ108" s="119"/>
      <c r="IA108" s="119"/>
      <c r="IB108" s="119"/>
      <c r="IC108" s="119"/>
      <c r="ID108" s="119"/>
      <c r="IE108" s="119"/>
      <c r="IF108" s="119"/>
      <c r="IG108" s="119"/>
      <c r="IH108" s="119"/>
      <c r="II108" s="119"/>
      <c r="IJ108" s="119"/>
      <c r="IK108" s="119"/>
      <c r="IL108" s="119"/>
      <c r="IM108" s="119"/>
      <c r="IN108" s="119"/>
      <c r="IO108" s="119"/>
      <c r="IP108" s="119"/>
      <c r="IQ108" s="119"/>
      <c r="IR108" s="119"/>
      <c r="IS108" s="119"/>
      <c r="IT108" s="119"/>
      <c r="IU108" s="119"/>
      <c r="IV108" s="119"/>
      <c r="IW108" s="119"/>
      <c r="IX108" s="119"/>
      <c r="IY108" s="119"/>
      <c r="IZ108" s="119"/>
      <c r="JA108" s="119"/>
      <c r="JB108" s="119"/>
      <c r="JC108" s="119"/>
      <c r="JD108" s="119"/>
      <c r="JE108" s="119"/>
      <c r="JF108" s="119"/>
      <c r="JG108" s="119"/>
      <c r="JH108" s="119"/>
      <c r="JI108" s="119"/>
      <c r="JJ108" s="119"/>
      <c r="JK108" s="119"/>
      <c r="JL108" s="119"/>
      <c r="JM108" s="119"/>
      <c r="JN108" s="119"/>
      <c r="JO108" s="119"/>
      <c r="JP108" s="119"/>
      <c r="JQ108" s="119"/>
      <c r="JR108" s="119"/>
      <c r="JS108" s="119"/>
      <c r="JT108" s="119"/>
      <c r="JU108" s="119"/>
      <c r="JV108" s="119"/>
      <c r="JW108" s="119"/>
      <c r="JX108" s="119"/>
      <c r="JY108" s="119"/>
      <c r="JZ108" s="119"/>
      <c r="KA108" s="119"/>
      <c r="KB108" s="119"/>
      <c r="KC108" s="119"/>
      <c r="KD108" s="119"/>
      <c r="KE108" s="119"/>
      <c r="KF108" s="119"/>
      <c r="KG108" s="119"/>
      <c r="KH108" s="119"/>
      <c r="KI108" s="119"/>
      <c r="KJ108" s="119"/>
      <c r="KK108" s="119"/>
      <c r="KL108" s="119"/>
      <c r="KM108" s="119"/>
      <c r="KN108" s="119"/>
      <c r="KO108" s="119"/>
      <c r="KP108" s="119"/>
      <c r="KQ108" s="119"/>
      <c r="KR108" s="119"/>
      <c r="KS108" s="119"/>
      <c r="KT108" s="119"/>
      <c r="KU108" s="119"/>
      <c r="KV108" s="119"/>
      <c r="KW108" s="119"/>
      <c r="KX108" s="119"/>
      <c r="KY108" s="119"/>
      <c r="KZ108" s="119"/>
      <c r="LA108" s="119"/>
      <c r="LB108" s="119"/>
      <c r="LC108" s="119"/>
      <c r="LD108" s="119"/>
      <c r="LE108" s="119"/>
      <c r="LF108" s="119"/>
      <c r="LG108" s="119"/>
      <c r="LH108" s="119"/>
      <c r="LI108" s="119"/>
      <c r="LJ108" s="119"/>
      <c r="LK108" s="119"/>
      <c r="LL108" s="119"/>
      <c r="LM108" s="119"/>
      <c r="LN108" s="119"/>
      <c r="LO108" s="119"/>
      <c r="LP108" s="119"/>
      <c r="LQ108" s="119"/>
      <c r="LR108" s="119"/>
      <c r="LS108" s="119"/>
      <c r="LT108" s="119"/>
      <c r="LU108" s="119"/>
      <c r="LV108" s="119"/>
      <c r="LW108" s="119"/>
      <c r="LX108" s="119"/>
      <c r="LY108" s="119"/>
      <c r="LZ108" s="119"/>
      <c r="MA108" s="119"/>
      <c r="MB108" s="119"/>
      <c r="MC108" s="119"/>
      <c r="MD108" s="119"/>
      <c r="ME108" s="119"/>
      <c r="MF108" s="119"/>
      <c r="MG108" s="119"/>
      <c r="MH108" s="119"/>
    </row>
    <row r="109" spans="1:346">
      <c r="A109" s="101"/>
      <c r="B109" s="136"/>
      <c r="C109" s="103"/>
      <c r="D109" s="103"/>
      <c r="E109" s="103"/>
      <c r="F109" s="103"/>
      <c r="G109" s="103"/>
      <c r="H109" s="103"/>
      <c r="I109" s="103"/>
      <c r="J109" s="103"/>
      <c r="K109" s="103"/>
      <c r="L109" s="103"/>
      <c r="M109" s="103"/>
      <c r="N109" s="103"/>
      <c r="O109" s="103"/>
      <c r="P109" s="96"/>
      <c r="Q109" s="96"/>
      <c r="R109" s="96"/>
      <c r="S109" s="96"/>
      <c r="T109" s="96"/>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c r="CA109" s="119"/>
      <c r="CB109" s="119"/>
      <c r="CC109" s="119"/>
      <c r="CD109" s="119"/>
      <c r="CE109" s="119"/>
      <c r="CF109" s="119"/>
      <c r="CG109" s="119"/>
      <c r="CH109" s="119"/>
      <c r="CI109" s="119"/>
      <c r="CJ109" s="119"/>
      <c r="CK109" s="119"/>
      <c r="CL109" s="119"/>
      <c r="CM109" s="119"/>
      <c r="CN109" s="119"/>
      <c r="CO109" s="119"/>
      <c r="CP109" s="119"/>
      <c r="CQ109" s="119"/>
      <c r="CR109" s="119"/>
      <c r="CS109" s="119"/>
      <c r="CT109" s="119"/>
      <c r="CU109" s="119"/>
      <c r="CV109" s="119"/>
      <c r="CW109" s="119"/>
      <c r="CX109" s="119"/>
      <c r="CY109" s="119"/>
      <c r="CZ109" s="119"/>
      <c r="DA109" s="119"/>
      <c r="DB109" s="119"/>
      <c r="DC109" s="119"/>
      <c r="DD109" s="119"/>
      <c r="DE109" s="119"/>
      <c r="DF109" s="119"/>
      <c r="DG109" s="119"/>
      <c r="DH109" s="119"/>
      <c r="DI109" s="119"/>
      <c r="DJ109" s="119"/>
      <c r="DK109" s="119"/>
      <c r="DL109" s="119"/>
      <c r="DM109" s="119"/>
      <c r="DN109" s="119"/>
      <c r="DO109" s="119"/>
      <c r="DP109" s="119"/>
      <c r="DQ109" s="119"/>
      <c r="DR109" s="119"/>
      <c r="DS109" s="119"/>
      <c r="DT109" s="119"/>
      <c r="DU109" s="119"/>
      <c r="DV109" s="119"/>
      <c r="DW109" s="119"/>
      <c r="DX109" s="119"/>
      <c r="DY109" s="119"/>
      <c r="DZ109" s="119"/>
      <c r="EA109" s="119"/>
      <c r="EB109" s="119"/>
      <c r="EC109" s="119"/>
      <c r="ED109" s="119"/>
      <c r="EE109" s="119"/>
      <c r="EF109" s="119"/>
      <c r="EG109" s="119"/>
      <c r="EH109" s="119"/>
      <c r="EI109" s="119"/>
      <c r="EJ109" s="119"/>
      <c r="EK109" s="119"/>
      <c r="EL109" s="119"/>
      <c r="EM109" s="119"/>
      <c r="EN109" s="119"/>
      <c r="EO109" s="119"/>
      <c r="EP109" s="119"/>
      <c r="EQ109" s="119"/>
      <c r="ER109" s="119"/>
      <c r="ES109" s="119"/>
      <c r="ET109" s="119"/>
      <c r="EU109" s="119"/>
      <c r="EV109" s="119"/>
      <c r="EW109" s="119"/>
      <c r="EX109" s="119"/>
      <c r="EY109" s="119"/>
      <c r="EZ109" s="119"/>
      <c r="FA109" s="119"/>
      <c r="FB109" s="119"/>
      <c r="FC109" s="119"/>
      <c r="FD109" s="119"/>
      <c r="FE109" s="119"/>
      <c r="FF109" s="119"/>
      <c r="FG109" s="119"/>
      <c r="FH109" s="119"/>
      <c r="FI109" s="119"/>
      <c r="FJ109" s="119"/>
      <c r="FK109" s="119"/>
      <c r="FL109" s="119"/>
      <c r="FM109" s="119"/>
      <c r="FN109" s="119"/>
      <c r="FO109" s="119"/>
      <c r="FP109" s="119"/>
      <c r="FQ109" s="119"/>
      <c r="FR109" s="119"/>
      <c r="FS109" s="119"/>
      <c r="FT109" s="119"/>
      <c r="FU109" s="119"/>
      <c r="FV109" s="119"/>
      <c r="FW109" s="119"/>
      <c r="FX109" s="119"/>
      <c r="FY109" s="119"/>
      <c r="FZ109" s="119"/>
      <c r="GA109" s="119"/>
      <c r="GB109" s="119"/>
      <c r="GC109" s="119"/>
      <c r="GD109" s="119"/>
      <c r="GE109" s="119"/>
      <c r="GF109" s="119"/>
      <c r="GG109" s="119"/>
      <c r="GH109" s="119"/>
      <c r="GI109" s="119"/>
      <c r="GJ109" s="119"/>
      <c r="GK109" s="119"/>
      <c r="GL109" s="119"/>
      <c r="GM109" s="119"/>
      <c r="GN109" s="119"/>
      <c r="GO109" s="119"/>
      <c r="GP109" s="119"/>
      <c r="GQ109" s="119"/>
      <c r="GR109" s="119"/>
      <c r="GS109" s="119"/>
      <c r="GT109" s="119"/>
      <c r="GU109" s="119"/>
      <c r="GV109" s="119"/>
      <c r="GW109" s="119"/>
      <c r="GX109" s="119"/>
      <c r="GY109" s="119"/>
      <c r="GZ109" s="119"/>
      <c r="HA109" s="119"/>
      <c r="HB109" s="119"/>
      <c r="HC109" s="119"/>
      <c r="HD109" s="119"/>
      <c r="HE109" s="119"/>
      <c r="HF109" s="119"/>
      <c r="HG109" s="119"/>
      <c r="HH109" s="119"/>
      <c r="HI109" s="119"/>
      <c r="HJ109" s="119"/>
      <c r="HK109" s="119"/>
      <c r="HL109" s="119"/>
      <c r="HM109" s="119"/>
      <c r="HN109" s="119"/>
      <c r="HO109" s="119"/>
      <c r="HP109" s="119"/>
      <c r="HQ109" s="119"/>
      <c r="HR109" s="119"/>
      <c r="HS109" s="119"/>
      <c r="HT109" s="119"/>
      <c r="HU109" s="119"/>
      <c r="HV109" s="119"/>
      <c r="HW109" s="119"/>
      <c r="HX109" s="119"/>
      <c r="HY109" s="119"/>
      <c r="HZ109" s="119"/>
      <c r="IA109" s="119"/>
      <c r="IB109" s="119"/>
      <c r="IC109" s="119"/>
      <c r="ID109" s="119"/>
      <c r="IE109" s="119"/>
      <c r="IF109" s="119"/>
      <c r="IG109" s="119"/>
      <c r="IH109" s="119"/>
      <c r="II109" s="119"/>
      <c r="IJ109" s="119"/>
      <c r="IK109" s="119"/>
      <c r="IL109" s="119"/>
      <c r="IM109" s="119"/>
      <c r="IN109" s="119"/>
      <c r="IO109" s="119"/>
      <c r="IP109" s="119"/>
      <c r="IQ109" s="119"/>
      <c r="IR109" s="119"/>
      <c r="IS109" s="119"/>
      <c r="IT109" s="119"/>
      <c r="IU109" s="119"/>
      <c r="IV109" s="119"/>
      <c r="IW109" s="119"/>
      <c r="IX109" s="119"/>
      <c r="IY109" s="119"/>
      <c r="IZ109" s="119"/>
      <c r="JA109" s="119"/>
      <c r="JB109" s="119"/>
      <c r="JC109" s="119"/>
      <c r="JD109" s="119"/>
      <c r="JE109" s="119"/>
      <c r="JF109" s="119"/>
      <c r="JG109" s="119"/>
      <c r="JH109" s="119"/>
      <c r="JI109" s="119"/>
      <c r="JJ109" s="119"/>
      <c r="JK109" s="119"/>
      <c r="JL109" s="119"/>
      <c r="JM109" s="119"/>
      <c r="JN109" s="119"/>
      <c r="JO109" s="119"/>
      <c r="JP109" s="119"/>
      <c r="JQ109" s="119"/>
      <c r="JR109" s="119"/>
      <c r="JS109" s="119"/>
      <c r="JT109" s="119"/>
      <c r="JU109" s="119"/>
      <c r="JV109" s="119"/>
      <c r="JW109" s="119"/>
      <c r="JX109" s="119"/>
      <c r="JY109" s="119"/>
      <c r="JZ109" s="119"/>
      <c r="KA109" s="119"/>
      <c r="KB109" s="119"/>
      <c r="KC109" s="119"/>
      <c r="KD109" s="119"/>
      <c r="KE109" s="119"/>
      <c r="KF109" s="119"/>
      <c r="KG109" s="119"/>
      <c r="KH109" s="119"/>
      <c r="KI109" s="119"/>
      <c r="KJ109" s="119"/>
      <c r="KK109" s="119"/>
      <c r="KL109" s="119"/>
      <c r="KM109" s="119"/>
      <c r="KN109" s="119"/>
      <c r="KO109" s="119"/>
      <c r="KP109" s="119"/>
      <c r="KQ109" s="119"/>
      <c r="KR109" s="119"/>
      <c r="KS109" s="119"/>
      <c r="KT109" s="119"/>
      <c r="KU109" s="119"/>
      <c r="KV109" s="119"/>
      <c r="KW109" s="119"/>
      <c r="KX109" s="119"/>
      <c r="KY109" s="119"/>
      <c r="KZ109" s="119"/>
      <c r="LA109" s="119"/>
      <c r="LB109" s="119"/>
      <c r="LC109" s="119"/>
      <c r="LD109" s="119"/>
      <c r="LE109" s="119"/>
      <c r="LF109" s="119"/>
      <c r="LG109" s="119"/>
      <c r="LH109" s="119"/>
      <c r="LI109" s="119"/>
      <c r="LJ109" s="119"/>
      <c r="LK109" s="119"/>
      <c r="LL109" s="119"/>
      <c r="LM109" s="119"/>
      <c r="LN109" s="119"/>
      <c r="LO109" s="119"/>
      <c r="LP109" s="119"/>
      <c r="LQ109" s="119"/>
      <c r="LR109" s="119"/>
      <c r="LS109" s="119"/>
      <c r="LT109" s="119"/>
      <c r="LU109" s="119"/>
      <c r="LV109" s="119"/>
      <c r="LW109" s="119"/>
      <c r="LX109" s="119"/>
      <c r="LY109" s="119"/>
      <c r="LZ109" s="119"/>
      <c r="MA109" s="119"/>
      <c r="MB109" s="119"/>
      <c r="MC109" s="119"/>
      <c r="MD109" s="119"/>
      <c r="ME109" s="119"/>
      <c r="MF109" s="119"/>
      <c r="MG109" s="119"/>
      <c r="MH109" s="119"/>
    </row>
    <row r="110" spans="1:346" s="130" customFormat="1" ht="23" customHeight="1">
      <c r="A110" s="232" t="s">
        <v>150</v>
      </c>
      <c r="B110" s="233"/>
      <c r="C110" s="128" t="s">
        <v>7</v>
      </c>
      <c r="D110" s="128" t="s">
        <v>8</v>
      </c>
      <c r="E110" s="128" t="s">
        <v>9</v>
      </c>
      <c r="F110" s="128" t="s">
        <v>10</v>
      </c>
      <c r="G110" s="128" t="s">
        <v>11</v>
      </c>
      <c r="H110" s="128" t="s">
        <v>12</v>
      </c>
      <c r="I110" s="128" t="s">
        <v>13</v>
      </c>
      <c r="J110" s="128" t="s">
        <v>14</v>
      </c>
      <c r="K110" s="128" t="s">
        <v>15</v>
      </c>
      <c r="L110" s="128" t="s">
        <v>16</v>
      </c>
      <c r="M110" s="128" t="s">
        <v>17</v>
      </c>
      <c r="N110" s="128" t="s">
        <v>18</v>
      </c>
      <c r="O110" s="129" t="s">
        <v>47</v>
      </c>
      <c r="P110" s="185"/>
      <c r="Q110" s="185"/>
      <c r="R110" s="185"/>
      <c r="S110" s="185"/>
      <c r="T110" s="185"/>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T110" s="186"/>
      <c r="AU110" s="186"/>
      <c r="AV110" s="186"/>
      <c r="AW110" s="186"/>
      <c r="AX110" s="186"/>
      <c r="AY110" s="186"/>
      <c r="AZ110" s="186"/>
      <c r="BA110" s="186"/>
      <c r="BB110" s="186"/>
      <c r="BC110" s="186"/>
      <c r="BD110" s="186"/>
      <c r="BE110" s="186"/>
      <c r="BF110" s="186"/>
      <c r="BG110" s="186"/>
      <c r="BH110" s="186"/>
      <c r="BI110" s="186"/>
      <c r="BJ110" s="186"/>
      <c r="BK110" s="186"/>
      <c r="BL110" s="186"/>
      <c r="BM110" s="186"/>
      <c r="BN110" s="186"/>
      <c r="BO110" s="186"/>
      <c r="BP110" s="186"/>
      <c r="BQ110" s="186"/>
      <c r="BR110" s="186"/>
      <c r="BS110" s="186"/>
      <c r="BT110" s="186"/>
      <c r="BU110" s="186"/>
      <c r="BV110" s="186"/>
      <c r="BW110" s="186"/>
      <c r="BX110" s="186"/>
      <c r="BY110" s="186"/>
      <c r="BZ110" s="186"/>
      <c r="CA110" s="186"/>
      <c r="CB110" s="186"/>
      <c r="CC110" s="186"/>
      <c r="CD110" s="186"/>
      <c r="CE110" s="186"/>
      <c r="CF110" s="186"/>
      <c r="CG110" s="186"/>
      <c r="CH110" s="186"/>
      <c r="CI110" s="186"/>
      <c r="CJ110" s="186"/>
      <c r="CK110" s="186"/>
      <c r="CL110" s="186"/>
      <c r="CM110" s="186"/>
      <c r="CN110" s="186"/>
      <c r="CO110" s="186"/>
      <c r="CP110" s="186"/>
      <c r="CQ110" s="186"/>
      <c r="CR110" s="186"/>
      <c r="CS110" s="186"/>
      <c r="CT110" s="186"/>
      <c r="CU110" s="186"/>
      <c r="CV110" s="186"/>
      <c r="CW110" s="186"/>
      <c r="CX110" s="186"/>
      <c r="CY110" s="186"/>
      <c r="CZ110" s="186"/>
      <c r="DA110" s="186"/>
      <c r="DB110" s="186"/>
      <c r="DC110" s="186"/>
      <c r="DD110" s="186"/>
      <c r="DE110" s="186"/>
      <c r="DF110" s="186"/>
      <c r="DG110" s="186"/>
      <c r="DH110" s="186"/>
      <c r="DI110" s="186"/>
      <c r="DJ110" s="186"/>
      <c r="DK110" s="186"/>
      <c r="DL110" s="186"/>
      <c r="DM110" s="186"/>
      <c r="DN110" s="186"/>
      <c r="DO110" s="186"/>
      <c r="DP110" s="186"/>
      <c r="DQ110" s="186"/>
      <c r="DR110" s="186"/>
      <c r="DS110" s="186"/>
      <c r="DT110" s="186"/>
      <c r="DU110" s="186"/>
      <c r="DV110" s="186"/>
      <c r="DW110" s="186"/>
      <c r="DX110" s="186"/>
      <c r="DY110" s="186"/>
      <c r="DZ110" s="186"/>
      <c r="EA110" s="186"/>
      <c r="EB110" s="186"/>
      <c r="EC110" s="186"/>
      <c r="ED110" s="186"/>
      <c r="EE110" s="186"/>
      <c r="EF110" s="186"/>
      <c r="EG110" s="186"/>
      <c r="EH110" s="186"/>
      <c r="EI110" s="186"/>
      <c r="EJ110" s="186"/>
      <c r="EK110" s="186"/>
      <c r="EL110" s="186"/>
      <c r="EM110" s="186"/>
      <c r="EN110" s="186"/>
      <c r="EO110" s="186"/>
      <c r="EP110" s="186"/>
      <c r="EQ110" s="186"/>
      <c r="ER110" s="186"/>
      <c r="ES110" s="186"/>
      <c r="ET110" s="186"/>
      <c r="EU110" s="186"/>
      <c r="EV110" s="186"/>
      <c r="EW110" s="186"/>
      <c r="EX110" s="186"/>
      <c r="EY110" s="186"/>
      <c r="EZ110" s="186"/>
      <c r="FA110" s="186"/>
      <c r="FB110" s="186"/>
      <c r="FC110" s="186"/>
      <c r="FD110" s="186"/>
      <c r="FE110" s="186"/>
      <c r="FF110" s="186"/>
      <c r="FG110" s="186"/>
      <c r="FH110" s="186"/>
      <c r="FI110" s="186"/>
      <c r="FJ110" s="186"/>
      <c r="FK110" s="186"/>
      <c r="FL110" s="186"/>
      <c r="FM110" s="186"/>
      <c r="FN110" s="186"/>
      <c r="FO110" s="186"/>
      <c r="FP110" s="186"/>
      <c r="FQ110" s="186"/>
      <c r="FR110" s="186"/>
      <c r="FS110" s="186"/>
      <c r="FT110" s="186"/>
      <c r="FU110" s="186"/>
      <c r="FV110" s="186"/>
      <c r="FW110" s="186"/>
      <c r="FX110" s="186"/>
      <c r="FY110" s="186"/>
      <c r="FZ110" s="186"/>
      <c r="GA110" s="186"/>
      <c r="GB110" s="186"/>
      <c r="GC110" s="186"/>
      <c r="GD110" s="186"/>
      <c r="GE110" s="186"/>
      <c r="GF110" s="186"/>
      <c r="GG110" s="186"/>
      <c r="GH110" s="186"/>
      <c r="GI110" s="186"/>
      <c r="GJ110" s="186"/>
      <c r="GK110" s="186"/>
      <c r="GL110" s="186"/>
      <c r="GM110" s="186"/>
      <c r="GN110" s="186"/>
      <c r="GO110" s="186"/>
      <c r="GP110" s="186"/>
      <c r="GQ110" s="186"/>
      <c r="GR110" s="186"/>
      <c r="GS110" s="186"/>
      <c r="GT110" s="186"/>
      <c r="GU110" s="186"/>
      <c r="GV110" s="186"/>
      <c r="GW110" s="186"/>
      <c r="GX110" s="186"/>
      <c r="GY110" s="186"/>
      <c r="GZ110" s="186"/>
      <c r="HA110" s="186"/>
      <c r="HB110" s="186"/>
      <c r="HC110" s="186"/>
      <c r="HD110" s="186"/>
      <c r="HE110" s="186"/>
      <c r="HF110" s="186"/>
      <c r="HG110" s="186"/>
      <c r="HH110" s="186"/>
      <c r="HI110" s="186"/>
      <c r="HJ110" s="186"/>
      <c r="HK110" s="186"/>
      <c r="HL110" s="186"/>
      <c r="HM110" s="186"/>
      <c r="HN110" s="186"/>
      <c r="HO110" s="186"/>
      <c r="HP110" s="186"/>
      <c r="HQ110" s="186"/>
      <c r="HR110" s="186"/>
      <c r="HS110" s="186"/>
      <c r="HT110" s="186"/>
      <c r="HU110" s="186"/>
      <c r="HV110" s="186"/>
      <c r="HW110" s="186"/>
      <c r="HX110" s="186"/>
      <c r="HY110" s="186"/>
      <c r="HZ110" s="186"/>
      <c r="IA110" s="186"/>
      <c r="IB110" s="186"/>
      <c r="IC110" s="186"/>
      <c r="ID110" s="186"/>
      <c r="IE110" s="186"/>
      <c r="IF110" s="186"/>
      <c r="IG110" s="186"/>
      <c r="IH110" s="186"/>
      <c r="II110" s="186"/>
      <c r="IJ110" s="186"/>
      <c r="IK110" s="186"/>
      <c r="IL110" s="186"/>
      <c r="IM110" s="186"/>
      <c r="IN110" s="186"/>
      <c r="IO110" s="186"/>
      <c r="IP110" s="186"/>
      <c r="IQ110" s="186"/>
      <c r="IR110" s="186"/>
      <c r="IS110" s="186"/>
      <c r="IT110" s="186"/>
      <c r="IU110" s="186"/>
      <c r="IV110" s="186"/>
      <c r="IW110" s="186"/>
      <c r="IX110" s="186"/>
      <c r="IY110" s="186"/>
      <c r="IZ110" s="186"/>
      <c r="JA110" s="186"/>
      <c r="JB110" s="186"/>
      <c r="JC110" s="186"/>
      <c r="JD110" s="186"/>
      <c r="JE110" s="186"/>
      <c r="JF110" s="186"/>
      <c r="JG110" s="186"/>
      <c r="JH110" s="186"/>
      <c r="JI110" s="186"/>
      <c r="JJ110" s="186"/>
      <c r="JK110" s="186"/>
      <c r="JL110" s="186"/>
      <c r="JM110" s="186"/>
      <c r="JN110" s="186"/>
      <c r="JO110" s="186"/>
      <c r="JP110" s="186"/>
      <c r="JQ110" s="186"/>
      <c r="JR110" s="186"/>
      <c r="JS110" s="186"/>
      <c r="JT110" s="186"/>
      <c r="JU110" s="186"/>
      <c r="JV110" s="186"/>
      <c r="JW110" s="186"/>
      <c r="JX110" s="186"/>
      <c r="JY110" s="186"/>
      <c r="JZ110" s="186"/>
      <c r="KA110" s="186"/>
      <c r="KB110" s="186"/>
      <c r="KC110" s="186"/>
      <c r="KD110" s="186"/>
      <c r="KE110" s="186"/>
      <c r="KF110" s="186"/>
      <c r="KG110" s="186"/>
      <c r="KH110" s="186"/>
      <c r="KI110" s="186"/>
      <c r="KJ110" s="186"/>
      <c r="KK110" s="186"/>
      <c r="KL110" s="186"/>
      <c r="KM110" s="186"/>
      <c r="KN110" s="186"/>
      <c r="KO110" s="186"/>
      <c r="KP110" s="186"/>
      <c r="KQ110" s="186"/>
      <c r="KR110" s="186"/>
      <c r="KS110" s="186"/>
      <c r="KT110" s="186"/>
      <c r="KU110" s="186"/>
      <c r="KV110" s="186"/>
      <c r="KW110" s="186"/>
      <c r="KX110" s="186"/>
      <c r="KY110" s="186"/>
      <c r="KZ110" s="186"/>
      <c r="LA110" s="186"/>
      <c r="LB110" s="186"/>
      <c r="LC110" s="186"/>
      <c r="LD110" s="186"/>
      <c r="LE110" s="186"/>
      <c r="LF110" s="186"/>
      <c r="LG110" s="186"/>
      <c r="LH110" s="186"/>
      <c r="LI110" s="186"/>
      <c r="LJ110" s="186"/>
      <c r="LK110" s="186"/>
      <c r="LL110" s="186"/>
      <c r="LM110" s="186"/>
      <c r="LN110" s="186"/>
      <c r="LO110" s="186"/>
      <c r="LP110" s="186"/>
      <c r="LQ110" s="186"/>
      <c r="LR110" s="186"/>
      <c r="LS110" s="186"/>
      <c r="LT110" s="186"/>
      <c r="LU110" s="186"/>
      <c r="LV110" s="186"/>
      <c r="LW110" s="186"/>
      <c r="LX110" s="186"/>
      <c r="LY110" s="186"/>
      <c r="LZ110" s="186"/>
      <c r="MA110" s="186"/>
      <c r="MB110" s="186"/>
      <c r="MC110" s="186"/>
      <c r="MD110" s="186"/>
      <c r="ME110" s="186"/>
      <c r="MF110" s="186"/>
      <c r="MG110" s="186"/>
      <c r="MH110" s="186"/>
    </row>
    <row r="111" spans="1:346" ht="36" customHeight="1">
      <c r="A111" s="217" t="s">
        <v>93</v>
      </c>
      <c r="B111" s="225"/>
      <c r="C111" s="180">
        <v>1</v>
      </c>
      <c r="D111" s="176">
        <v>0.69</v>
      </c>
      <c r="E111" s="176">
        <v>0.48</v>
      </c>
      <c r="F111" s="176">
        <v>0.49</v>
      </c>
      <c r="G111" s="176">
        <v>0.3</v>
      </c>
      <c r="H111" s="181">
        <v>0.52</v>
      </c>
      <c r="I111" s="176">
        <v>3.09</v>
      </c>
      <c r="J111" s="176">
        <v>3.98</v>
      </c>
      <c r="K111" s="176">
        <v>1.42</v>
      </c>
      <c r="L111" s="176">
        <v>1.05</v>
      </c>
      <c r="M111" s="176">
        <v>0.49</v>
      </c>
      <c r="N111" s="176">
        <v>1.04</v>
      </c>
      <c r="O111" s="176">
        <f>SUM(C111:N111)</f>
        <v>14.55</v>
      </c>
      <c r="P111" s="96"/>
      <c r="Q111" s="96"/>
      <c r="R111" s="96"/>
      <c r="S111" s="96"/>
      <c r="T111" s="96"/>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c r="CA111" s="119"/>
      <c r="CB111" s="119"/>
      <c r="CC111" s="119"/>
      <c r="CD111" s="119"/>
      <c r="CE111" s="119"/>
      <c r="CF111" s="119"/>
      <c r="CG111" s="119"/>
      <c r="CH111" s="119"/>
      <c r="CI111" s="119"/>
      <c r="CJ111" s="119"/>
      <c r="CK111" s="119"/>
      <c r="CL111" s="119"/>
      <c r="CM111" s="119"/>
      <c r="CN111" s="119"/>
      <c r="CO111" s="119"/>
      <c r="CP111" s="119"/>
      <c r="CQ111" s="119"/>
      <c r="CR111" s="119"/>
      <c r="CS111" s="119"/>
      <c r="CT111" s="119"/>
      <c r="CU111" s="119"/>
      <c r="CV111" s="119"/>
      <c r="CW111" s="119"/>
      <c r="CX111" s="119"/>
      <c r="CY111" s="119"/>
      <c r="CZ111" s="119"/>
      <c r="DA111" s="119"/>
      <c r="DB111" s="119"/>
      <c r="DC111" s="119"/>
      <c r="DD111" s="119"/>
      <c r="DE111" s="119"/>
      <c r="DF111" s="119"/>
      <c r="DG111" s="119"/>
      <c r="DH111" s="119"/>
      <c r="DI111" s="119"/>
      <c r="DJ111" s="119"/>
      <c r="DK111" s="119"/>
      <c r="DL111" s="119"/>
      <c r="DM111" s="119"/>
      <c r="DN111" s="119"/>
      <c r="DO111" s="119"/>
      <c r="DP111" s="119"/>
      <c r="DQ111" s="119"/>
      <c r="DR111" s="119"/>
      <c r="DS111" s="119"/>
      <c r="DT111" s="119"/>
      <c r="DU111" s="119"/>
      <c r="DV111" s="119"/>
      <c r="DW111" s="119"/>
      <c r="DX111" s="119"/>
      <c r="DY111" s="119"/>
      <c r="DZ111" s="119"/>
      <c r="EA111" s="119"/>
      <c r="EB111" s="119"/>
      <c r="EC111" s="119"/>
      <c r="ED111" s="119"/>
      <c r="EE111" s="119"/>
      <c r="EF111" s="119"/>
      <c r="EG111" s="119"/>
      <c r="EH111" s="119"/>
      <c r="EI111" s="119"/>
      <c r="EJ111" s="119"/>
      <c r="EK111" s="119"/>
      <c r="EL111" s="119"/>
      <c r="EM111" s="119"/>
      <c r="EN111" s="119"/>
      <c r="EO111" s="119"/>
      <c r="EP111" s="119"/>
      <c r="EQ111" s="119"/>
      <c r="ER111" s="119"/>
      <c r="ES111" s="119"/>
      <c r="ET111" s="119"/>
      <c r="EU111" s="119"/>
      <c r="EV111" s="119"/>
      <c r="EW111" s="119"/>
      <c r="EX111" s="119"/>
      <c r="EY111" s="119"/>
      <c r="EZ111" s="119"/>
      <c r="FA111" s="119"/>
      <c r="FB111" s="119"/>
      <c r="FC111" s="119"/>
      <c r="FD111" s="119"/>
      <c r="FE111" s="119"/>
      <c r="FF111" s="119"/>
      <c r="FG111" s="119"/>
      <c r="FH111" s="119"/>
      <c r="FI111" s="119"/>
      <c r="FJ111" s="119"/>
      <c r="FK111" s="119"/>
      <c r="FL111" s="119"/>
      <c r="FM111" s="119"/>
      <c r="FN111" s="119"/>
      <c r="FO111" s="119"/>
      <c r="FP111" s="119"/>
      <c r="FQ111" s="119"/>
      <c r="FR111" s="119"/>
      <c r="FS111" s="119"/>
      <c r="FT111" s="119"/>
      <c r="FU111" s="119"/>
      <c r="FV111" s="119"/>
      <c r="FW111" s="119"/>
      <c r="FX111" s="119"/>
      <c r="FY111" s="119"/>
      <c r="FZ111" s="119"/>
      <c r="GA111" s="119"/>
      <c r="GB111" s="119"/>
      <c r="GC111" s="119"/>
      <c r="GD111" s="119"/>
      <c r="GE111" s="119"/>
      <c r="GF111" s="119"/>
      <c r="GG111" s="119"/>
      <c r="GH111" s="119"/>
      <c r="GI111" s="119"/>
      <c r="GJ111" s="119"/>
      <c r="GK111" s="119"/>
      <c r="GL111" s="119"/>
      <c r="GM111" s="119"/>
      <c r="GN111" s="119"/>
      <c r="GO111" s="119"/>
      <c r="GP111" s="119"/>
      <c r="GQ111" s="119"/>
      <c r="GR111" s="119"/>
      <c r="GS111" s="119"/>
      <c r="GT111" s="119"/>
      <c r="GU111" s="119"/>
      <c r="GV111" s="119"/>
      <c r="GW111" s="119"/>
      <c r="GX111" s="119"/>
      <c r="GY111" s="119"/>
      <c r="GZ111" s="119"/>
      <c r="HA111" s="119"/>
      <c r="HB111" s="119"/>
      <c r="HC111" s="119"/>
      <c r="HD111" s="119"/>
      <c r="HE111" s="119"/>
      <c r="HF111" s="119"/>
      <c r="HG111" s="119"/>
      <c r="HH111" s="119"/>
      <c r="HI111" s="119"/>
      <c r="HJ111" s="119"/>
      <c r="HK111" s="119"/>
      <c r="HL111" s="119"/>
      <c r="HM111" s="119"/>
      <c r="HN111" s="119"/>
      <c r="HO111" s="119"/>
      <c r="HP111" s="119"/>
      <c r="HQ111" s="119"/>
      <c r="HR111" s="119"/>
      <c r="HS111" s="119"/>
      <c r="HT111" s="119"/>
      <c r="HU111" s="119"/>
      <c r="HV111" s="119"/>
      <c r="HW111" s="119"/>
      <c r="HX111" s="119"/>
      <c r="HY111" s="119"/>
      <c r="HZ111" s="119"/>
      <c r="IA111" s="119"/>
      <c r="IB111" s="119"/>
      <c r="IC111" s="119"/>
      <c r="ID111" s="119"/>
      <c r="IE111" s="119"/>
      <c r="IF111" s="119"/>
      <c r="IG111" s="119"/>
      <c r="IH111" s="119"/>
      <c r="II111" s="119"/>
      <c r="IJ111" s="119"/>
      <c r="IK111" s="119"/>
      <c r="IL111" s="119"/>
      <c r="IM111" s="119"/>
      <c r="IN111" s="119"/>
      <c r="IO111" s="119"/>
      <c r="IP111" s="119"/>
      <c r="IQ111" s="119"/>
      <c r="IR111" s="119"/>
      <c r="IS111" s="119"/>
      <c r="IT111" s="119"/>
      <c r="IU111" s="119"/>
      <c r="IV111" s="119"/>
      <c r="IW111" s="119"/>
      <c r="IX111" s="119"/>
      <c r="IY111" s="119"/>
      <c r="IZ111" s="119"/>
      <c r="JA111" s="119"/>
      <c r="JB111" s="119"/>
      <c r="JC111" s="119"/>
      <c r="JD111" s="119"/>
      <c r="JE111" s="119"/>
      <c r="JF111" s="119"/>
      <c r="JG111" s="119"/>
      <c r="JH111" s="119"/>
      <c r="JI111" s="119"/>
      <c r="JJ111" s="119"/>
      <c r="JK111" s="119"/>
      <c r="JL111" s="119"/>
      <c r="JM111" s="119"/>
      <c r="JN111" s="119"/>
      <c r="JO111" s="119"/>
      <c r="JP111" s="119"/>
      <c r="JQ111" s="119"/>
      <c r="JR111" s="119"/>
      <c r="JS111" s="119"/>
      <c r="JT111" s="119"/>
      <c r="JU111" s="119"/>
      <c r="JV111" s="119"/>
      <c r="JW111" s="119"/>
      <c r="JX111" s="119"/>
      <c r="JY111" s="119"/>
      <c r="JZ111" s="119"/>
      <c r="KA111" s="119"/>
      <c r="KB111" s="119"/>
      <c r="KC111" s="119"/>
      <c r="KD111" s="119"/>
      <c r="KE111" s="119"/>
      <c r="KF111" s="119"/>
      <c r="KG111" s="119"/>
      <c r="KH111" s="119"/>
      <c r="KI111" s="119"/>
      <c r="KJ111" s="119"/>
      <c r="KK111" s="119"/>
      <c r="KL111" s="119"/>
      <c r="KM111" s="119"/>
      <c r="KN111" s="119"/>
      <c r="KO111" s="119"/>
      <c r="KP111" s="119"/>
      <c r="KQ111" s="119"/>
      <c r="KR111" s="119"/>
      <c r="KS111" s="119"/>
      <c r="KT111" s="119"/>
      <c r="KU111" s="119"/>
      <c r="KV111" s="119"/>
      <c r="KW111" s="119"/>
      <c r="KX111" s="119"/>
      <c r="KY111" s="119"/>
      <c r="KZ111" s="119"/>
      <c r="LA111" s="119"/>
      <c r="LB111" s="119"/>
      <c r="LC111" s="119"/>
      <c r="LD111" s="119"/>
      <c r="LE111" s="119"/>
      <c r="LF111" s="119"/>
      <c r="LG111" s="119"/>
      <c r="LH111" s="119"/>
      <c r="LI111" s="119"/>
      <c r="LJ111" s="119"/>
      <c r="LK111" s="119"/>
      <c r="LL111" s="119"/>
      <c r="LM111" s="119"/>
      <c r="LN111" s="119"/>
      <c r="LO111" s="119"/>
      <c r="LP111" s="119"/>
      <c r="LQ111" s="119"/>
      <c r="LR111" s="119"/>
      <c r="LS111" s="119"/>
      <c r="LT111" s="119"/>
      <c r="LU111" s="119"/>
      <c r="LV111" s="119"/>
      <c r="LW111" s="119"/>
      <c r="LX111" s="119"/>
      <c r="LY111" s="119"/>
      <c r="LZ111" s="119"/>
      <c r="MA111" s="119"/>
      <c r="MB111" s="119"/>
      <c r="MC111" s="119"/>
      <c r="MD111" s="119"/>
      <c r="ME111" s="119"/>
      <c r="MF111" s="119"/>
      <c r="MG111" s="119"/>
      <c r="MH111" s="119"/>
    </row>
    <row r="112" spans="1:346" ht="59" customHeight="1">
      <c r="A112" s="217" t="s">
        <v>111</v>
      </c>
      <c r="B112" s="219"/>
      <c r="C112" s="180">
        <v>2.8</v>
      </c>
      <c r="D112" s="176">
        <v>3.21</v>
      </c>
      <c r="E112" s="176">
        <v>4.5999999999999996</v>
      </c>
      <c r="F112" s="176">
        <v>6.21</v>
      </c>
      <c r="G112" s="176">
        <v>7.97</v>
      </c>
      <c r="H112" s="181">
        <v>9.0399999999999991</v>
      </c>
      <c r="I112" s="176">
        <v>7.74</v>
      </c>
      <c r="J112" s="176">
        <v>7.07</v>
      </c>
      <c r="K112" s="176">
        <v>6.21</v>
      </c>
      <c r="L112" s="176">
        <v>4.37</v>
      </c>
      <c r="M112" s="176">
        <v>3.17</v>
      </c>
      <c r="N112" s="176">
        <v>2.58</v>
      </c>
      <c r="O112" s="176">
        <f>SUM(C112:N112)</f>
        <v>64.97</v>
      </c>
      <c r="P112" s="96"/>
      <c r="Q112" s="96"/>
      <c r="R112" s="96"/>
      <c r="S112" s="96"/>
      <c r="T112" s="96"/>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c r="CA112" s="119"/>
      <c r="CB112" s="119"/>
      <c r="CC112" s="119"/>
      <c r="CD112" s="119"/>
      <c r="CE112" s="119"/>
      <c r="CF112" s="119"/>
      <c r="CG112" s="119"/>
      <c r="CH112" s="119"/>
      <c r="CI112" s="119"/>
      <c r="CJ112" s="119"/>
      <c r="CK112" s="119"/>
      <c r="CL112" s="119"/>
      <c r="CM112" s="119"/>
      <c r="CN112" s="119"/>
      <c r="CO112" s="119"/>
      <c r="CP112" s="119"/>
      <c r="CQ112" s="119"/>
      <c r="CR112" s="119"/>
      <c r="CS112" s="119"/>
      <c r="CT112" s="119"/>
      <c r="CU112" s="119"/>
      <c r="CV112" s="119"/>
      <c r="CW112" s="119"/>
      <c r="CX112" s="119"/>
      <c r="CY112" s="119"/>
      <c r="CZ112" s="119"/>
      <c r="DA112" s="119"/>
      <c r="DB112" s="119"/>
      <c r="DC112" s="119"/>
      <c r="DD112" s="119"/>
      <c r="DE112" s="119"/>
      <c r="DF112" s="119"/>
      <c r="DG112" s="119"/>
      <c r="DH112" s="119"/>
      <c r="DI112" s="119"/>
      <c r="DJ112" s="119"/>
      <c r="DK112" s="119"/>
      <c r="DL112" s="119"/>
      <c r="DM112" s="119"/>
      <c r="DN112" s="119"/>
      <c r="DO112" s="119"/>
      <c r="DP112" s="119"/>
      <c r="DQ112" s="119"/>
      <c r="DR112" s="119"/>
      <c r="DS112" s="119"/>
      <c r="DT112" s="119"/>
      <c r="DU112" s="119"/>
      <c r="DV112" s="119"/>
      <c r="DW112" s="119"/>
      <c r="DX112" s="119"/>
      <c r="DY112" s="119"/>
      <c r="DZ112" s="119"/>
      <c r="EA112" s="119"/>
      <c r="EB112" s="119"/>
      <c r="EC112" s="119"/>
      <c r="ED112" s="119"/>
      <c r="EE112" s="119"/>
      <c r="EF112" s="119"/>
      <c r="EG112" s="119"/>
      <c r="EH112" s="119"/>
      <c r="EI112" s="119"/>
      <c r="EJ112" s="119"/>
      <c r="EK112" s="119"/>
      <c r="EL112" s="119"/>
      <c r="EM112" s="119"/>
      <c r="EN112" s="119"/>
      <c r="EO112" s="119"/>
      <c r="EP112" s="119"/>
      <c r="EQ112" s="119"/>
      <c r="ER112" s="119"/>
      <c r="ES112" s="119"/>
      <c r="ET112" s="119"/>
      <c r="EU112" s="119"/>
      <c r="EV112" s="119"/>
      <c r="EW112" s="119"/>
      <c r="EX112" s="119"/>
      <c r="EY112" s="119"/>
      <c r="EZ112" s="119"/>
      <c r="FA112" s="119"/>
      <c r="FB112" s="119"/>
      <c r="FC112" s="119"/>
      <c r="FD112" s="119"/>
      <c r="FE112" s="119"/>
      <c r="FF112" s="119"/>
      <c r="FG112" s="119"/>
      <c r="FH112" s="119"/>
      <c r="FI112" s="119"/>
      <c r="FJ112" s="119"/>
      <c r="FK112" s="119"/>
      <c r="FL112" s="119"/>
      <c r="FM112" s="119"/>
      <c r="FN112" s="119"/>
      <c r="FO112" s="119"/>
      <c r="FP112" s="119"/>
      <c r="FQ112" s="119"/>
      <c r="FR112" s="119"/>
      <c r="FS112" s="119"/>
      <c r="FT112" s="119"/>
      <c r="FU112" s="119"/>
      <c r="FV112" s="119"/>
      <c r="FW112" s="119"/>
      <c r="FX112" s="119"/>
      <c r="FY112" s="119"/>
      <c r="FZ112" s="119"/>
      <c r="GA112" s="119"/>
      <c r="GB112" s="119"/>
      <c r="GC112" s="119"/>
      <c r="GD112" s="119"/>
      <c r="GE112" s="119"/>
      <c r="GF112" s="119"/>
      <c r="GG112" s="119"/>
      <c r="GH112" s="119"/>
      <c r="GI112" s="119"/>
      <c r="GJ112" s="119"/>
      <c r="GK112" s="119"/>
      <c r="GL112" s="119"/>
      <c r="GM112" s="119"/>
      <c r="GN112" s="119"/>
      <c r="GO112" s="119"/>
      <c r="GP112" s="119"/>
      <c r="GQ112" s="119"/>
      <c r="GR112" s="119"/>
      <c r="GS112" s="119"/>
      <c r="GT112" s="119"/>
      <c r="GU112" s="119"/>
      <c r="GV112" s="119"/>
      <c r="GW112" s="119"/>
      <c r="GX112" s="119"/>
      <c r="GY112" s="119"/>
      <c r="GZ112" s="119"/>
      <c r="HA112" s="119"/>
      <c r="HB112" s="119"/>
      <c r="HC112" s="119"/>
      <c r="HD112" s="119"/>
      <c r="HE112" s="119"/>
      <c r="HF112" s="119"/>
      <c r="HG112" s="119"/>
      <c r="HH112" s="119"/>
      <c r="HI112" s="119"/>
      <c r="HJ112" s="119"/>
      <c r="HK112" s="119"/>
      <c r="HL112" s="119"/>
      <c r="HM112" s="119"/>
      <c r="HN112" s="119"/>
      <c r="HO112" s="119"/>
      <c r="HP112" s="119"/>
      <c r="HQ112" s="119"/>
      <c r="HR112" s="119"/>
      <c r="HS112" s="119"/>
      <c r="HT112" s="119"/>
      <c r="HU112" s="119"/>
      <c r="HV112" s="119"/>
      <c r="HW112" s="119"/>
      <c r="HX112" s="119"/>
      <c r="HY112" s="119"/>
      <c r="HZ112" s="119"/>
      <c r="IA112" s="119"/>
      <c r="IB112" s="119"/>
      <c r="IC112" s="119"/>
      <c r="ID112" s="119"/>
      <c r="IE112" s="119"/>
      <c r="IF112" s="119"/>
      <c r="IG112" s="119"/>
      <c r="IH112" s="119"/>
      <c r="II112" s="119"/>
      <c r="IJ112" s="119"/>
      <c r="IK112" s="119"/>
      <c r="IL112" s="119"/>
      <c r="IM112" s="119"/>
      <c r="IN112" s="119"/>
      <c r="IO112" s="119"/>
      <c r="IP112" s="119"/>
      <c r="IQ112" s="119"/>
      <c r="IR112" s="119"/>
      <c r="IS112" s="119"/>
      <c r="IT112" s="119"/>
      <c r="IU112" s="119"/>
      <c r="IV112" s="119"/>
      <c r="IW112" s="119"/>
      <c r="IX112" s="119"/>
      <c r="IY112" s="119"/>
      <c r="IZ112" s="119"/>
      <c r="JA112" s="119"/>
      <c r="JB112" s="119"/>
      <c r="JC112" s="119"/>
      <c r="JD112" s="119"/>
      <c r="JE112" s="119"/>
      <c r="JF112" s="119"/>
      <c r="JG112" s="119"/>
      <c r="JH112" s="119"/>
      <c r="JI112" s="119"/>
      <c r="JJ112" s="119"/>
      <c r="JK112" s="119"/>
      <c r="JL112" s="119"/>
      <c r="JM112" s="119"/>
      <c r="JN112" s="119"/>
      <c r="JO112" s="119"/>
      <c r="JP112" s="119"/>
      <c r="JQ112" s="119"/>
      <c r="JR112" s="119"/>
      <c r="JS112" s="119"/>
      <c r="JT112" s="119"/>
      <c r="JU112" s="119"/>
      <c r="JV112" s="119"/>
      <c r="JW112" s="119"/>
      <c r="JX112" s="119"/>
      <c r="JY112" s="119"/>
      <c r="JZ112" s="119"/>
      <c r="KA112" s="119"/>
      <c r="KB112" s="119"/>
      <c r="KC112" s="119"/>
      <c r="KD112" s="119"/>
      <c r="KE112" s="119"/>
      <c r="KF112" s="119"/>
      <c r="KG112" s="119"/>
      <c r="KH112" s="119"/>
      <c r="KI112" s="119"/>
      <c r="KJ112" s="119"/>
      <c r="KK112" s="119"/>
      <c r="KL112" s="119"/>
      <c r="KM112" s="119"/>
      <c r="KN112" s="119"/>
      <c r="KO112" s="119"/>
      <c r="KP112" s="119"/>
      <c r="KQ112" s="119"/>
      <c r="KR112" s="119"/>
      <c r="KS112" s="119"/>
      <c r="KT112" s="119"/>
      <c r="KU112" s="119"/>
      <c r="KV112" s="119"/>
      <c r="KW112" s="119"/>
      <c r="KX112" s="119"/>
      <c r="KY112" s="119"/>
      <c r="KZ112" s="119"/>
      <c r="LA112" s="119"/>
      <c r="LB112" s="119"/>
      <c r="LC112" s="119"/>
      <c r="LD112" s="119"/>
      <c r="LE112" s="119"/>
      <c r="LF112" s="119"/>
      <c r="LG112" s="119"/>
      <c r="LH112" s="119"/>
      <c r="LI112" s="119"/>
      <c r="LJ112" s="119"/>
      <c r="LK112" s="119"/>
      <c r="LL112" s="119"/>
      <c r="LM112" s="119"/>
      <c r="LN112" s="119"/>
      <c r="LO112" s="119"/>
      <c r="LP112" s="119"/>
      <c r="LQ112" s="119"/>
      <c r="LR112" s="119"/>
      <c r="LS112" s="119"/>
      <c r="LT112" s="119"/>
      <c r="LU112" s="119"/>
      <c r="LV112" s="119"/>
      <c r="LW112" s="119"/>
      <c r="LX112" s="119"/>
      <c r="LY112" s="119"/>
      <c r="LZ112" s="119"/>
      <c r="MA112" s="119"/>
      <c r="MB112" s="119"/>
      <c r="MC112" s="119"/>
      <c r="MD112" s="119"/>
      <c r="ME112" s="119"/>
      <c r="MF112" s="119"/>
      <c r="MG112" s="119"/>
      <c r="MH112" s="119"/>
    </row>
    <row r="113" spans="1:346" ht="68" customHeight="1">
      <c r="A113" s="217" t="s">
        <v>162</v>
      </c>
      <c r="B113" s="225"/>
      <c r="C113" s="188"/>
      <c r="D113" s="176"/>
      <c r="E113" s="176"/>
      <c r="F113" s="176"/>
      <c r="G113" s="176"/>
      <c r="H113" s="181"/>
      <c r="I113" s="176"/>
      <c r="J113" s="176"/>
      <c r="K113" s="176"/>
      <c r="L113" s="176"/>
      <c r="M113" s="176"/>
      <c r="N113" s="176"/>
      <c r="O113" s="176"/>
      <c r="P113" s="96"/>
      <c r="Q113" s="96"/>
      <c r="R113" s="96"/>
      <c r="S113" s="96"/>
      <c r="T113" s="96"/>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c r="CF113" s="119"/>
      <c r="CG113" s="119"/>
      <c r="CH113" s="119"/>
      <c r="CI113" s="119"/>
      <c r="CJ113" s="119"/>
      <c r="CK113" s="119"/>
      <c r="CL113" s="119"/>
      <c r="CM113" s="119"/>
      <c r="CN113" s="119"/>
      <c r="CO113" s="119"/>
      <c r="CP113" s="119"/>
      <c r="CQ113" s="119"/>
      <c r="CR113" s="119"/>
      <c r="CS113" s="119"/>
      <c r="CT113" s="119"/>
      <c r="CU113" s="119"/>
      <c r="CV113" s="119"/>
      <c r="CW113" s="119"/>
      <c r="CX113" s="119"/>
      <c r="CY113" s="119"/>
      <c r="CZ113" s="119"/>
      <c r="DA113" s="119"/>
      <c r="DB113" s="119"/>
      <c r="DC113" s="119"/>
      <c r="DD113" s="119"/>
      <c r="DE113" s="119"/>
      <c r="DF113" s="119"/>
      <c r="DG113" s="119"/>
      <c r="DH113" s="119"/>
      <c r="DI113" s="119"/>
      <c r="DJ113" s="119"/>
      <c r="DK113" s="119"/>
      <c r="DL113" s="119"/>
      <c r="DM113" s="119"/>
      <c r="DN113" s="119"/>
      <c r="DO113" s="119"/>
      <c r="DP113" s="119"/>
      <c r="DQ113" s="119"/>
      <c r="DR113" s="119"/>
      <c r="DS113" s="119"/>
      <c r="DT113" s="119"/>
      <c r="DU113" s="119"/>
      <c r="DV113" s="119"/>
      <c r="DW113" s="119"/>
      <c r="DX113" s="119"/>
      <c r="DY113" s="119"/>
      <c r="DZ113" s="119"/>
      <c r="EA113" s="119"/>
      <c r="EB113" s="119"/>
      <c r="EC113" s="119"/>
      <c r="ED113" s="119"/>
      <c r="EE113" s="119"/>
      <c r="EF113" s="119"/>
      <c r="EG113" s="119"/>
      <c r="EH113" s="119"/>
      <c r="EI113" s="119"/>
      <c r="EJ113" s="119"/>
      <c r="EK113" s="119"/>
      <c r="EL113" s="119"/>
      <c r="EM113" s="119"/>
      <c r="EN113" s="119"/>
      <c r="EO113" s="119"/>
      <c r="EP113" s="119"/>
      <c r="EQ113" s="119"/>
      <c r="ER113" s="119"/>
      <c r="ES113" s="119"/>
      <c r="ET113" s="119"/>
      <c r="EU113" s="119"/>
      <c r="EV113" s="119"/>
      <c r="EW113" s="119"/>
      <c r="EX113" s="119"/>
      <c r="EY113" s="119"/>
      <c r="EZ113" s="119"/>
      <c r="FA113" s="119"/>
      <c r="FB113" s="119"/>
      <c r="FC113" s="119"/>
      <c r="FD113" s="119"/>
      <c r="FE113" s="119"/>
      <c r="FF113" s="119"/>
      <c r="FG113" s="119"/>
      <c r="FH113" s="119"/>
      <c r="FI113" s="119"/>
      <c r="FJ113" s="119"/>
      <c r="FK113" s="119"/>
      <c r="FL113" s="119"/>
      <c r="FM113" s="119"/>
      <c r="FN113" s="119"/>
      <c r="FO113" s="119"/>
      <c r="FP113" s="119"/>
      <c r="FQ113" s="119"/>
      <c r="FR113" s="119"/>
      <c r="FS113" s="119"/>
      <c r="FT113" s="119"/>
      <c r="FU113" s="119"/>
      <c r="FV113" s="119"/>
      <c r="FW113" s="119"/>
      <c r="FX113" s="119"/>
      <c r="FY113" s="119"/>
      <c r="FZ113" s="119"/>
      <c r="GA113" s="119"/>
      <c r="GB113" s="119"/>
      <c r="GC113" s="119"/>
      <c r="GD113" s="119"/>
      <c r="GE113" s="119"/>
      <c r="GF113" s="119"/>
      <c r="GG113" s="119"/>
      <c r="GH113" s="119"/>
      <c r="GI113" s="119"/>
      <c r="GJ113" s="119"/>
      <c r="GK113" s="119"/>
      <c r="GL113" s="119"/>
      <c r="GM113" s="119"/>
      <c r="GN113" s="119"/>
      <c r="GO113" s="119"/>
      <c r="GP113" s="119"/>
      <c r="GQ113" s="119"/>
      <c r="GR113" s="119"/>
      <c r="GS113" s="119"/>
      <c r="GT113" s="119"/>
      <c r="GU113" s="119"/>
      <c r="GV113" s="119"/>
      <c r="GW113" s="119"/>
      <c r="GX113" s="119"/>
      <c r="GY113" s="119"/>
      <c r="GZ113" s="119"/>
      <c r="HA113" s="119"/>
      <c r="HB113" s="119"/>
      <c r="HC113" s="119"/>
      <c r="HD113" s="119"/>
      <c r="HE113" s="119"/>
      <c r="HF113" s="119"/>
      <c r="HG113" s="119"/>
      <c r="HH113" s="119"/>
      <c r="HI113" s="119"/>
      <c r="HJ113" s="119"/>
      <c r="HK113" s="119"/>
      <c r="HL113" s="119"/>
      <c r="HM113" s="119"/>
      <c r="HN113" s="119"/>
      <c r="HO113" s="119"/>
      <c r="HP113" s="119"/>
      <c r="HQ113" s="119"/>
      <c r="HR113" s="119"/>
      <c r="HS113" s="119"/>
      <c r="HT113" s="119"/>
      <c r="HU113" s="119"/>
      <c r="HV113" s="119"/>
      <c r="HW113" s="119"/>
      <c r="HX113" s="119"/>
      <c r="HY113" s="119"/>
      <c r="HZ113" s="119"/>
      <c r="IA113" s="119"/>
      <c r="IB113" s="119"/>
      <c r="IC113" s="119"/>
      <c r="ID113" s="119"/>
      <c r="IE113" s="119"/>
      <c r="IF113" s="119"/>
      <c r="IG113" s="119"/>
      <c r="IH113" s="119"/>
      <c r="II113" s="119"/>
      <c r="IJ113" s="119"/>
      <c r="IK113" s="119"/>
      <c r="IL113" s="119"/>
      <c r="IM113" s="119"/>
      <c r="IN113" s="119"/>
      <c r="IO113" s="119"/>
      <c r="IP113" s="119"/>
      <c r="IQ113" s="119"/>
      <c r="IR113" s="119"/>
      <c r="IS113" s="119"/>
      <c r="IT113" s="119"/>
      <c r="IU113" s="119"/>
      <c r="IV113" s="119"/>
      <c r="IW113" s="119"/>
      <c r="IX113" s="119"/>
      <c r="IY113" s="119"/>
      <c r="IZ113" s="119"/>
      <c r="JA113" s="119"/>
      <c r="JB113" s="119"/>
      <c r="JC113" s="119"/>
      <c r="JD113" s="119"/>
      <c r="JE113" s="119"/>
      <c r="JF113" s="119"/>
      <c r="JG113" s="119"/>
      <c r="JH113" s="119"/>
      <c r="JI113" s="119"/>
      <c r="JJ113" s="119"/>
      <c r="JK113" s="119"/>
      <c r="JL113" s="119"/>
      <c r="JM113" s="119"/>
      <c r="JN113" s="119"/>
      <c r="JO113" s="119"/>
      <c r="JP113" s="119"/>
      <c r="JQ113" s="119"/>
      <c r="JR113" s="119"/>
      <c r="JS113" s="119"/>
      <c r="JT113" s="119"/>
      <c r="JU113" s="119"/>
      <c r="JV113" s="119"/>
      <c r="JW113" s="119"/>
      <c r="JX113" s="119"/>
      <c r="JY113" s="119"/>
      <c r="JZ113" s="119"/>
      <c r="KA113" s="119"/>
      <c r="KB113" s="119"/>
      <c r="KC113" s="119"/>
      <c r="KD113" s="119"/>
      <c r="KE113" s="119"/>
      <c r="KF113" s="119"/>
      <c r="KG113" s="119"/>
      <c r="KH113" s="119"/>
      <c r="KI113" s="119"/>
      <c r="KJ113" s="119"/>
      <c r="KK113" s="119"/>
      <c r="KL113" s="119"/>
      <c r="KM113" s="119"/>
      <c r="KN113" s="119"/>
      <c r="KO113" s="119"/>
      <c r="KP113" s="119"/>
      <c r="KQ113" s="119"/>
      <c r="KR113" s="119"/>
      <c r="KS113" s="119"/>
      <c r="KT113" s="119"/>
      <c r="KU113" s="119"/>
      <c r="KV113" s="119"/>
      <c r="KW113" s="119"/>
      <c r="KX113" s="119"/>
      <c r="KY113" s="119"/>
      <c r="KZ113" s="119"/>
      <c r="LA113" s="119"/>
      <c r="LB113" s="119"/>
      <c r="LC113" s="119"/>
      <c r="LD113" s="119"/>
      <c r="LE113" s="119"/>
      <c r="LF113" s="119"/>
      <c r="LG113" s="119"/>
      <c r="LH113" s="119"/>
      <c r="LI113" s="119"/>
      <c r="LJ113" s="119"/>
      <c r="LK113" s="119"/>
      <c r="LL113" s="119"/>
      <c r="LM113" s="119"/>
      <c r="LN113" s="119"/>
      <c r="LO113" s="119"/>
      <c r="LP113" s="119"/>
      <c r="LQ113" s="119"/>
      <c r="LR113" s="119"/>
      <c r="LS113" s="119"/>
      <c r="LT113" s="119"/>
      <c r="LU113" s="119"/>
      <c r="LV113" s="119"/>
      <c r="LW113" s="119"/>
      <c r="LX113" s="119"/>
      <c r="LY113" s="119"/>
      <c r="LZ113" s="119"/>
      <c r="MA113" s="119"/>
      <c r="MB113" s="119"/>
      <c r="MC113" s="119"/>
      <c r="MD113" s="119"/>
      <c r="ME113" s="119"/>
      <c r="MF113" s="119"/>
      <c r="MG113" s="119"/>
      <c r="MH113" s="119"/>
    </row>
    <row r="114" spans="1:346" ht="19" customHeight="1">
      <c r="A114" s="217" t="s">
        <v>171</v>
      </c>
      <c r="B114" s="218"/>
      <c r="C114" s="218"/>
      <c r="D114" s="218"/>
      <c r="E114" s="218"/>
      <c r="F114" s="218"/>
      <c r="G114" s="218"/>
      <c r="H114" s="218"/>
      <c r="I114" s="218"/>
      <c r="J114" s="218"/>
      <c r="K114" s="218"/>
      <c r="L114" s="218"/>
      <c r="M114" s="218"/>
      <c r="N114" s="218"/>
      <c r="O114" s="219"/>
      <c r="P114" s="150"/>
      <c r="Q114" s="96"/>
      <c r="R114" s="96"/>
      <c r="S114" s="96"/>
      <c r="T114" s="96"/>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c r="BM114" s="119"/>
      <c r="BN114" s="119"/>
      <c r="BO114" s="119"/>
      <c r="BP114" s="119"/>
      <c r="BQ114" s="119"/>
      <c r="BR114" s="119"/>
      <c r="BS114" s="119"/>
      <c r="BT114" s="119"/>
      <c r="BU114" s="119"/>
      <c r="BV114" s="119"/>
      <c r="BW114" s="119"/>
      <c r="BX114" s="119"/>
      <c r="BY114" s="119"/>
      <c r="BZ114" s="119"/>
      <c r="CA114" s="119"/>
      <c r="CB114" s="119"/>
      <c r="CC114" s="119"/>
      <c r="CD114" s="119"/>
      <c r="CE114" s="119"/>
      <c r="CF114" s="119"/>
      <c r="CG114" s="119"/>
      <c r="CH114" s="119"/>
      <c r="CI114" s="119"/>
      <c r="CJ114" s="119"/>
      <c r="CK114" s="119"/>
      <c r="CL114" s="119"/>
      <c r="CM114" s="119"/>
      <c r="CN114" s="119"/>
      <c r="CO114" s="119"/>
      <c r="CP114" s="119"/>
      <c r="CQ114" s="119"/>
      <c r="CR114" s="119"/>
      <c r="CS114" s="119"/>
      <c r="CT114" s="119"/>
      <c r="CU114" s="119"/>
      <c r="CV114" s="119"/>
      <c r="CW114" s="119"/>
      <c r="CX114" s="119"/>
      <c r="CY114" s="119"/>
      <c r="CZ114" s="119"/>
      <c r="DA114" s="119"/>
      <c r="DB114" s="119"/>
      <c r="DC114" s="119"/>
      <c r="DD114" s="119"/>
      <c r="DE114" s="119"/>
      <c r="DF114" s="119"/>
      <c r="DG114" s="119"/>
      <c r="DH114" s="119"/>
      <c r="DI114" s="119"/>
      <c r="DJ114" s="119"/>
      <c r="DK114" s="119"/>
      <c r="DL114" s="119"/>
      <c r="DM114" s="119"/>
      <c r="DN114" s="119"/>
      <c r="DO114" s="119"/>
      <c r="DP114" s="119"/>
      <c r="DQ114" s="119"/>
      <c r="DR114" s="119"/>
      <c r="DS114" s="119"/>
      <c r="DT114" s="119"/>
      <c r="DU114" s="119"/>
      <c r="DV114" s="119"/>
      <c r="DW114" s="119"/>
      <c r="DX114" s="119"/>
      <c r="DY114" s="119"/>
      <c r="DZ114" s="119"/>
      <c r="EA114" s="119"/>
      <c r="EB114" s="119"/>
      <c r="EC114" s="119"/>
      <c r="ED114" s="119"/>
      <c r="EE114" s="119"/>
      <c r="EF114" s="119"/>
      <c r="EG114" s="119"/>
      <c r="EH114" s="119"/>
      <c r="EI114" s="119"/>
      <c r="EJ114" s="119"/>
      <c r="EK114" s="119"/>
      <c r="EL114" s="119"/>
      <c r="EM114" s="119"/>
      <c r="EN114" s="119"/>
      <c r="EO114" s="119"/>
      <c r="EP114" s="119"/>
      <c r="EQ114" s="119"/>
      <c r="ER114" s="119"/>
      <c r="ES114" s="119"/>
      <c r="ET114" s="119"/>
      <c r="EU114" s="119"/>
      <c r="EV114" s="119"/>
      <c r="EW114" s="119"/>
      <c r="EX114" s="119"/>
      <c r="EY114" s="119"/>
      <c r="EZ114" s="119"/>
      <c r="FA114" s="119"/>
      <c r="FB114" s="119"/>
      <c r="FC114" s="119"/>
      <c r="FD114" s="119"/>
      <c r="FE114" s="119"/>
      <c r="FF114" s="119"/>
      <c r="FG114" s="119"/>
      <c r="FH114" s="119"/>
      <c r="FI114" s="119"/>
      <c r="FJ114" s="119"/>
      <c r="FK114" s="119"/>
      <c r="FL114" s="119"/>
      <c r="FM114" s="119"/>
      <c r="FN114" s="119"/>
      <c r="FO114" s="119"/>
      <c r="FP114" s="119"/>
      <c r="FQ114" s="119"/>
      <c r="FR114" s="119"/>
      <c r="FS114" s="119"/>
      <c r="FT114" s="119"/>
      <c r="FU114" s="119"/>
      <c r="FV114" s="119"/>
      <c r="FW114" s="119"/>
      <c r="FX114" s="119"/>
      <c r="FY114" s="119"/>
      <c r="FZ114" s="119"/>
      <c r="GA114" s="119"/>
      <c r="GB114" s="119"/>
      <c r="GC114" s="119"/>
      <c r="GD114" s="119"/>
      <c r="GE114" s="119"/>
      <c r="GF114" s="119"/>
      <c r="GG114" s="119"/>
      <c r="GH114" s="119"/>
      <c r="GI114" s="119"/>
      <c r="GJ114" s="119"/>
      <c r="GK114" s="119"/>
      <c r="GL114" s="119"/>
      <c r="GM114" s="119"/>
      <c r="GN114" s="119"/>
      <c r="GO114" s="119"/>
      <c r="GP114" s="119"/>
      <c r="GQ114" s="119"/>
      <c r="GR114" s="119"/>
      <c r="GS114" s="119"/>
      <c r="GT114" s="119"/>
      <c r="GU114" s="119"/>
      <c r="GV114" s="119"/>
      <c r="GW114" s="119"/>
      <c r="GX114" s="119"/>
      <c r="GY114" s="119"/>
      <c r="GZ114" s="119"/>
      <c r="HA114" s="119"/>
      <c r="HB114" s="119"/>
      <c r="HC114" s="119"/>
      <c r="HD114" s="119"/>
      <c r="HE114" s="119"/>
      <c r="HF114" s="119"/>
      <c r="HG114" s="119"/>
      <c r="HH114" s="119"/>
      <c r="HI114" s="119"/>
      <c r="HJ114" s="119"/>
      <c r="HK114" s="119"/>
      <c r="HL114" s="119"/>
      <c r="HM114" s="119"/>
      <c r="HN114" s="119"/>
      <c r="HO114" s="119"/>
      <c r="HP114" s="119"/>
      <c r="HQ114" s="119"/>
      <c r="HR114" s="119"/>
      <c r="HS114" s="119"/>
      <c r="HT114" s="119"/>
      <c r="HU114" s="119"/>
      <c r="HV114" s="119"/>
      <c r="HW114" s="119"/>
      <c r="HX114" s="119"/>
      <c r="HY114" s="119"/>
      <c r="HZ114" s="119"/>
      <c r="IA114" s="119"/>
      <c r="IB114" s="119"/>
      <c r="IC114" s="119"/>
      <c r="ID114" s="119"/>
      <c r="IE114" s="119"/>
      <c r="IF114" s="119"/>
      <c r="IG114" s="119"/>
      <c r="IH114" s="119"/>
      <c r="II114" s="119"/>
      <c r="IJ114" s="119"/>
      <c r="IK114" s="119"/>
      <c r="IL114" s="119"/>
      <c r="IM114" s="119"/>
      <c r="IN114" s="119"/>
      <c r="IO114" s="119"/>
      <c r="IP114" s="119"/>
      <c r="IQ114" s="119"/>
      <c r="IR114" s="119"/>
      <c r="IS114" s="119"/>
      <c r="IT114" s="119"/>
      <c r="IU114" s="119"/>
      <c r="IV114" s="119"/>
      <c r="IW114" s="119"/>
      <c r="IX114" s="119"/>
      <c r="IY114" s="119"/>
      <c r="IZ114" s="119"/>
      <c r="JA114" s="119"/>
      <c r="JB114" s="119"/>
      <c r="JC114" s="119"/>
      <c r="JD114" s="119"/>
      <c r="JE114" s="119"/>
      <c r="JF114" s="119"/>
      <c r="JG114" s="119"/>
      <c r="JH114" s="119"/>
      <c r="JI114" s="119"/>
      <c r="JJ114" s="119"/>
      <c r="JK114" s="119"/>
      <c r="JL114" s="119"/>
      <c r="JM114" s="119"/>
      <c r="JN114" s="119"/>
      <c r="JO114" s="119"/>
      <c r="JP114" s="119"/>
      <c r="JQ114" s="119"/>
      <c r="JR114" s="119"/>
      <c r="JS114" s="119"/>
      <c r="JT114" s="119"/>
      <c r="JU114" s="119"/>
      <c r="JV114" s="119"/>
      <c r="JW114" s="119"/>
      <c r="JX114" s="119"/>
      <c r="JY114" s="119"/>
      <c r="JZ114" s="119"/>
      <c r="KA114" s="119"/>
      <c r="KB114" s="119"/>
      <c r="KC114" s="119"/>
      <c r="KD114" s="119"/>
      <c r="KE114" s="119"/>
      <c r="KF114" s="119"/>
      <c r="KG114" s="119"/>
      <c r="KH114" s="119"/>
      <c r="KI114" s="119"/>
      <c r="KJ114" s="119"/>
      <c r="KK114" s="119"/>
      <c r="KL114" s="119"/>
      <c r="KM114" s="119"/>
      <c r="KN114" s="119"/>
      <c r="KO114" s="119"/>
      <c r="KP114" s="119"/>
      <c r="KQ114" s="119"/>
      <c r="KR114" s="119"/>
      <c r="KS114" s="119"/>
      <c r="KT114" s="119"/>
      <c r="KU114" s="119"/>
      <c r="KV114" s="119"/>
      <c r="KW114" s="119"/>
      <c r="KX114" s="119"/>
      <c r="KY114" s="119"/>
      <c r="KZ114" s="119"/>
      <c r="LA114" s="119"/>
      <c r="LB114" s="119"/>
      <c r="LC114" s="119"/>
      <c r="LD114" s="119"/>
      <c r="LE114" s="119"/>
      <c r="LF114" s="119"/>
      <c r="LG114" s="119"/>
      <c r="LH114" s="119"/>
      <c r="LI114" s="119"/>
      <c r="LJ114" s="119"/>
      <c r="LK114" s="119"/>
      <c r="LL114" s="119"/>
      <c r="LM114" s="119"/>
      <c r="LN114" s="119"/>
      <c r="LO114" s="119"/>
      <c r="LP114" s="119"/>
      <c r="LQ114" s="119"/>
      <c r="LR114" s="119"/>
      <c r="LS114" s="119"/>
      <c r="LT114" s="119"/>
      <c r="LU114" s="119"/>
      <c r="LV114" s="119"/>
      <c r="LW114" s="119"/>
      <c r="LX114" s="119"/>
      <c r="LY114" s="119"/>
      <c r="LZ114" s="119"/>
      <c r="MA114" s="119"/>
      <c r="MB114" s="119"/>
      <c r="MC114" s="119"/>
      <c r="MD114" s="119"/>
      <c r="ME114" s="119"/>
      <c r="MF114" s="119"/>
      <c r="MG114" s="119"/>
      <c r="MH114" s="119"/>
    </row>
    <row r="115" spans="1:346" s="189" customFormat="1" ht="19" customHeight="1">
      <c r="A115" s="214" t="s">
        <v>195</v>
      </c>
      <c r="B115" s="215"/>
      <c r="C115" s="215"/>
      <c r="D115" s="216"/>
      <c r="E115" s="151"/>
      <c r="F115" s="151"/>
      <c r="G115" s="151"/>
      <c r="H115" s="151"/>
      <c r="I115" s="151"/>
      <c r="J115" s="151"/>
      <c r="K115" s="151"/>
      <c r="L115" s="151"/>
      <c r="M115" s="151"/>
      <c r="N115" s="151"/>
      <c r="O115" s="151"/>
      <c r="P115" s="151"/>
      <c r="Q115" s="151"/>
      <c r="R115" s="151"/>
      <c r="S115" s="151"/>
      <c r="T115" s="151"/>
    </row>
    <row r="116" spans="1:346">
      <c r="A116" s="145"/>
      <c r="B116" s="139"/>
    </row>
    <row r="117" spans="1:346" s="130" customFormat="1" ht="20" customHeight="1">
      <c r="A117" s="222" t="s">
        <v>153</v>
      </c>
      <c r="B117" s="223"/>
      <c r="C117" s="121" t="s">
        <v>7</v>
      </c>
      <c r="D117" s="121" t="s">
        <v>8</v>
      </c>
      <c r="E117" s="121" t="s">
        <v>9</v>
      </c>
      <c r="F117" s="121" t="s">
        <v>10</v>
      </c>
      <c r="G117" s="121" t="s">
        <v>11</v>
      </c>
      <c r="H117" s="121" t="s">
        <v>12</v>
      </c>
      <c r="I117" s="121" t="s">
        <v>13</v>
      </c>
      <c r="J117" s="121" t="s">
        <v>14</v>
      </c>
      <c r="K117" s="121" t="s">
        <v>15</v>
      </c>
      <c r="L117" s="121" t="s">
        <v>16</v>
      </c>
      <c r="M117" s="121" t="s">
        <v>17</v>
      </c>
      <c r="N117" s="121" t="s">
        <v>18</v>
      </c>
      <c r="O117" s="125" t="s">
        <v>47</v>
      </c>
      <c r="P117" s="125"/>
      <c r="Q117" s="125"/>
      <c r="R117" s="125"/>
      <c r="S117" s="125"/>
      <c r="T117" s="125"/>
    </row>
    <row r="118" spans="1:346" ht="29" customHeight="1">
      <c r="A118" s="220" t="s">
        <v>187</v>
      </c>
      <c r="B118" s="221"/>
      <c r="C118" s="190">
        <v>0.99</v>
      </c>
      <c r="D118" s="191">
        <v>0.88</v>
      </c>
      <c r="E118" s="191">
        <v>0.81</v>
      </c>
      <c r="F118" s="191">
        <v>0.28000000000000003</v>
      </c>
      <c r="G118" s="191">
        <v>0.24</v>
      </c>
      <c r="H118" s="191">
        <v>0.24</v>
      </c>
      <c r="I118" s="191">
        <v>2.0699999999999998</v>
      </c>
      <c r="J118" s="191">
        <v>2.2999999999999998</v>
      </c>
      <c r="K118" s="191">
        <v>1.45</v>
      </c>
      <c r="L118" s="191">
        <v>1.21</v>
      </c>
      <c r="M118" s="191">
        <v>0.67</v>
      </c>
      <c r="N118" s="191">
        <v>1.03</v>
      </c>
      <c r="O118" s="93">
        <f>SUM(C118:N118)</f>
        <v>12.169999999999998</v>
      </c>
    </row>
    <row r="119" spans="1:346" ht="29" customHeight="1">
      <c r="A119" s="220" t="s">
        <v>188</v>
      </c>
      <c r="B119" s="221"/>
      <c r="C119" s="120">
        <v>3</v>
      </c>
      <c r="D119" s="120">
        <v>3.72</v>
      </c>
      <c r="E119" s="120">
        <v>6</v>
      </c>
      <c r="F119" s="120">
        <v>8.0399999999999991</v>
      </c>
      <c r="G119" s="120">
        <v>9.9600000000000009</v>
      </c>
      <c r="H119" s="120">
        <v>10.56</v>
      </c>
      <c r="I119" s="120">
        <v>9.36</v>
      </c>
      <c r="J119" s="120">
        <v>7.92</v>
      </c>
      <c r="K119" s="120">
        <v>7.2</v>
      </c>
      <c r="L119" s="120">
        <v>5.76</v>
      </c>
      <c r="M119" s="120">
        <v>3.6</v>
      </c>
      <c r="N119" s="120">
        <v>2.64</v>
      </c>
      <c r="O119" s="93">
        <f>SUM(C119:N119)</f>
        <v>77.760000000000005</v>
      </c>
    </row>
    <row r="120" spans="1:346" ht="84" customHeight="1">
      <c r="A120" s="217" t="s">
        <v>162</v>
      </c>
      <c r="B120" s="219"/>
      <c r="C120" s="192">
        <v>0.26</v>
      </c>
      <c r="D120" s="120"/>
      <c r="E120" s="120"/>
      <c r="F120" s="120"/>
      <c r="G120" s="120"/>
      <c r="H120" s="120"/>
      <c r="I120" s="120"/>
      <c r="J120" s="120"/>
      <c r="K120" s="120"/>
      <c r="L120" s="120"/>
      <c r="M120" s="120"/>
      <c r="N120" s="120"/>
    </row>
    <row r="121" spans="1:346" ht="24" customHeight="1">
      <c r="A121" s="217" t="s">
        <v>170</v>
      </c>
      <c r="B121" s="218"/>
      <c r="C121" s="218"/>
      <c r="D121" s="218"/>
      <c r="E121" s="218"/>
      <c r="F121" s="218"/>
      <c r="G121" s="218"/>
      <c r="H121" s="218"/>
      <c r="I121" s="218"/>
      <c r="J121" s="218"/>
      <c r="K121" s="218"/>
      <c r="L121" s="218"/>
      <c r="M121" s="218"/>
      <c r="N121" s="218"/>
      <c r="O121" s="219"/>
    </row>
    <row r="122" spans="1:346" ht="16" customHeight="1">
      <c r="A122" s="228" t="s">
        <v>160</v>
      </c>
      <c r="B122" s="229"/>
      <c r="C122" s="229"/>
      <c r="D122" s="229"/>
      <c r="E122" s="229"/>
      <c r="F122" s="229"/>
      <c r="G122" s="229"/>
      <c r="H122" s="229"/>
      <c r="I122" s="229"/>
      <c r="J122" s="229"/>
      <c r="K122" s="229"/>
      <c r="L122" s="229"/>
      <c r="M122" s="229"/>
      <c r="N122" s="229"/>
      <c r="O122" s="230"/>
    </row>
    <row r="123" spans="1:346">
      <c r="A123" s="148"/>
      <c r="B123" s="142"/>
      <c r="C123" s="142"/>
      <c r="D123" s="142"/>
      <c r="E123" s="142"/>
      <c r="F123" s="142"/>
      <c r="G123" s="142"/>
      <c r="H123" s="142"/>
      <c r="I123" s="142"/>
      <c r="J123" s="142"/>
      <c r="K123" s="142"/>
      <c r="L123" s="142"/>
      <c r="M123" s="142"/>
      <c r="N123" s="142"/>
      <c r="O123" s="179"/>
    </row>
    <row r="124" spans="1:346" s="130" customFormat="1" ht="20" customHeight="1">
      <c r="A124" s="222" t="s">
        <v>151</v>
      </c>
      <c r="B124" s="223"/>
      <c r="C124" s="121" t="s">
        <v>7</v>
      </c>
      <c r="D124" s="121" t="s">
        <v>8</v>
      </c>
      <c r="E124" s="121" t="s">
        <v>9</v>
      </c>
      <c r="F124" s="121" t="s">
        <v>10</v>
      </c>
      <c r="G124" s="121" t="s">
        <v>11</v>
      </c>
      <c r="H124" s="121" t="s">
        <v>12</v>
      </c>
      <c r="I124" s="121" t="s">
        <v>13</v>
      </c>
      <c r="J124" s="121" t="s">
        <v>14</v>
      </c>
      <c r="K124" s="121" t="s">
        <v>15</v>
      </c>
      <c r="L124" s="121" t="s">
        <v>16</v>
      </c>
      <c r="M124" s="121" t="s">
        <v>17</v>
      </c>
      <c r="N124" s="121" t="s">
        <v>18</v>
      </c>
      <c r="O124" s="125" t="s">
        <v>47</v>
      </c>
      <c r="P124" s="125"/>
      <c r="Q124" s="125"/>
      <c r="R124" s="125"/>
      <c r="S124" s="125"/>
      <c r="T124" s="125"/>
    </row>
    <row r="125" spans="1:346" ht="29" customHeight="1">
      <c r="A125" s="217" t="s">
        <v>89</v>
      </c>
      <c r="B125" s="225"/>
      <c r="C125" s="165">
        <v>1.02</v>
      </c>
      <c r="D125" s="165">
        <v>1.04</v>
      </c>
      <c r="E125" s="165">
        <v>0.83</v>
      </c>
      <c r="F125" s="165">
        <v>0.34</v>
      </c>
      <c r="G125" s="165">
        <v>0.15</v>
      </c>
      <c r="H125" s="165">
        <v>0.05</v>
      </c>
      <c r="I125" s="165">
        <v>0.16</v>
      </c>
      <c r="J125" s="165">
        <v>0.2</v>
      </c>
      <c r="K125" s="165">
        <v>0.28000000000000003</v>
      </c>
      <c r="L125" s="165">
        <v>0.32</v>
      </c>
      <c r="M125" s="165">
        <v>0.5</v>
      </c>
      <c r="N125" s="165">
        <v>0.72</v>
      </c>
      <c r="O125" s="165">
        <f>SUM(C125:N125)</f>
        <v>5.61</v>
      </c>
      <c r="P125" s="95"/>
      <c r="Q125" s="95"/>
      <c r="R125" s="95"/>
      <c r="S125" s="95"/>
      <c r="T125" s="95"/>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6"/>
      <c r="CE125" s="116"/>
      <c r="CF125" s="116"/>
      <c r="CG125" s="116"/>
      <c r="CH125" s="116"/>
      <c r="CI125" s="116"/>
      <c r="CJ125" s="116"/>
      <c r="CK125" s="116"/>
      <c r="CL125" s="116"/>
      <c r="CM125" s="116"/>
      <c r="CN125" s="116"/>
      <c r="CO125" s="116"/>
      <c r="CP125" s="116"/>
      <c r="CQ125" s="116"/>
      <c r="CR125" s="116"/>
      <c r="CS125" s="116"/>
      <c r="CT125" s="116"/>
      <c r="CU125" s="116"/>
      <c r="CV125" s="116"/>
      <c r="CW125" s="116"/>
      <c r="CX125" s="116"/>
      <c r="CY125" s="116"/>
      <c r="CZ125" s="116"/>
      <c r="DA125" s="116"/>
      <c r="DB125" s="116"/>
      <c r="DC125" s="116"/>
      <c r="DD125" s="116"/>
      <c r="DE125" s="116"/>
      <c r="DF125" s="116"/>
      <c r="DG125" s="116"/>
      <c r="DH125" s="116"/>
      <c r="DI125" s="116"/>
      <c r="DJ125" s="116"/>
      <c r="DK125" s="116"/>
      <c r="DL125" s="116"/>
      <c r="DM125" s="116"/>
      <c r="DN125" s="116"/>
      <c r="DO125" s="116"/>
      <c r="DP125" s="116"/>
      <c r="DQ125" s="116"/>
      <c r="DR125" s="116"/>
      <c r="DS125" s="116"/>
      <c r="DT125" s="116"/>
      <c r="DU125" s="116"/>
      <c r="DV125" s="116"/>
      <c r="DW125" s="116"/>
      <c r="DX125" s="116"/>
      <c r="DY125" s="116"/>
      <c r="DZ125" s="116"/>
      <c r="EA125" s="116"/>
      <c r="EB125" s="116"/>
      <c r="EC125" s="116"/>
      <c r="ED125" s="116"/>
      <c r="EE125" s="116"/>
      <c r="EF125" s="116"/>
      <c r="EG125" s="116"/>
      <c r="EH125" s="116"/>
      <c r="EI125" s="116"/>
      <c r="EJ125" s="116"/>
      <c r="EK125" s="116"/>
      <c r="EL125" s="116"/>
      <c r="EM125" s="116"/>
      <c r="EN125" s="116"/>
      <c r="EO125" s="116"/>
      <c r="EP125" s="116"/>
      <c r="EQ125" s="116"/>
      <c r="ER125" s="116"/>
      <c r="ES125" s="116"/>
      <c r="ET125" s="116"/>
      <c r="EU125" s="116"/>
      <c r="EV125" s="116"/>
      <c r="EW125" s="116"/>
      <c r="EX125" s="116"/>
      <c r="EY125" s="116"/>
      <c r="EZ125" s="116"/>
      <c r="FA125" s="116"/>
      <c r="FB125" s="116"/>
      <c r="FC125" s="116"/>
      <c r="FD125" s="116"/>
      <c r="FE125" s="116"/>
      <c r="FF125" s="116"/>
      <c r="FG125" s="116"/>
      <c r="FH125" s="116"/>
      <c r="FI125" s="116"/>
      <c r="FJ125" s="116"/>
      <c r="FK125" s="116"/>
      <c r="FL125" s="116"/>
      <c r="FM125" s="116"/>
      <c r="FN125" s="116"/>
      <c r="FO125" s="116"/>
      <c r="FP125" s="116"/>
      <c r="FQ125" s="116"/>
      <c r="FR125" s="116"/>
      <c r="FS125" s="116"/>
      <c r="FT125" s="116"/>
      <c r="FU125" s="116"/>
      <c r="FV125" s="116"/>
      <c r="FW125" s="116"/>
      <c r="FX125" s="116"/>
      <c r="FY125" s="116"/>
      <c r="FZ125" s="116"/>
      <c r="GA125" s="116"/>
      <c r="GB125" s="116"/>
      <c r="GC125" s="116"/>
      <c r="GD125" s="116"/>
      <c r="GE125" s="116"/>
      <c r="GF125" s="116"/>
      <c r="GG125" s="116"/>
      <c r="GH125" s="116"/>
      <c r="GI125" s="116"/>
      <c r="GJ125" s="116"/>
      <c r="GK125" s="116"/>
      <c r="GL125" s="116"/>
      <c r="GM125" s="116"/>
      <c r="GN125" s="116"/>
      <c r="GO125" s="116"/>
      <c r="GP125" s="116"/>
      <c r="GQ125" s="116"/>
      <c r="GR125" s="116"/>
      <c r="GS125" s="116"/>
      <c r="GT125" s="116"/>
      <c r="GU125" s="116"/>
      <c r="GV125" s="116"/>
      <c r="GW125" s="116"/>
      <c r="GX125" s="116"/>
      <c r="GY125" s="116"/>
      <c r="GZ125" s="116"/>
      <c r="HA125" s="116"/>
      <c r="HB125" s="116"/>
      <c r="HC125" s="116"/>
      <c r="HD125" s="116"/>
      <c r="HE125" s="116"/>
      <c r="HF125" s="116"/>
      <c r="HG125" s="116"/>
      <c r="HH125" s="116"/>
      <c r="HI125" s="116"/>
      <c r="HJ125" s="116"/>
      <c r="HK125" s="116"/>
      <c r="HL125" s="116"/>
      <c r="HM125" s="116"/>
      <c r="HN125" s="116"/>
      <c r="HO125" s="116"/>
      <c r="HP125" s="116"/>
      <c r="HQ125" s="116"/>
      <c r="HR125" s="116"/>
      <c r="HS125" s="116"/>
      <c r="HT125" s="116"/>
      <c r="HU125" s="116"/>
      <c r="HV125" s="116"/>
      <c r="HW125" s="116"/>
      <c r="HX125" s="116"/>
      <c r="HY125" s="116"/>
      <c r="HZ125" s="116"/>
      <c r="IA125" s="116"/>
      <c r="IB125" s="116"/>
      <c r="IC125" s="116"/>
      <c r="ID125" s="116"/>
      <c r="IE125" s="116"/>
      <c r="IF125" s="116"/>
      <c r="IG125" s="116"/>
      <c r="IH125" s="116"/>
      <c r="II125" s="116"/>
      <c r="IJ125" s="116"/>
      <c r="IK125" s="116"/>
      <c r="IL125" s="116"/>
      <c r="IM125" s="116"/>
      <c r="IN125" s="116"/>
      <c r="IO125" s="116"/>
      <c r="IP125" s="116"/>
      <c r="IQ125" s="116"/>
      <c r="IR125" s="116"/>
      <c r="IS125" s="116"/>
      <c r="IT125" s="116"/>
      <c r="IU125" s="116"/>
      <c r="IV125" s="116"/>
      <c r="IW125" s="116"/>
      <c r="IX125" s="116"/>
      <c r="IY125" s="116"/>
      <c r="IZ125" s="116"/>
      <c r="JA125" s="116"/>
      <c r="JB125" s="116"/>
      <c r="JC125" s="116"/>
      <c r="JD125" s="116"/>
      <c r="JE125" s="116"/>
      <c r="JF125" s="116"/>
      <c r="JG125" s="116"/>
      <c r="JH125" s="116"/>
      <c r="JI125" s="116"/>
      <c r="JJ125" s="116"/>
      <c r="JK125" s="116"/>
      <c r="JL125" s="116"/>
      <c r="JM125" s="116"/>
      <c r="JN125" s="116"/>
      <c r="JO125" s="116"/>
      <c r="JP125" s="116"/>
      <c r="JQ125" s="116"/>
      <c r="JR125" s="116"/>
      <c r="JS125" s="116"/>
      <c r="JT125" s="116"/>
      <c r="JU125" s="116"/>
      <c r="JV125" s="116"/>
      <c r="JW125" s="116"/>
      <c r="JX125" s="116"/>
      <c r="JY125" s="116"/>
      <c r="JZ125" s="116"/>
      <c r="KA125" s="116"/>
      <c r="KB125" s="116"/>
      <c r="KC125" s="116"/>
      <c r="KD125" s="116"/>
      <c r="KE125" s="116"/>
      <c r="KF125" s="116"/>
      <c r="KG125" s="116"/>
      <c r="KH125" s="116"/>
      <c r="KI125" s="116"/>
      <c r="KJ125" s="116"/>
      <c r="KK125" s="116"/>
      <c r="KL125" s="116"/>
      <c r="KM125" s="116"/>
      <c r="KN125" s="116"/>
      <c r="KO125" s="116"/>
      <c r="KP125" s="116"/>
      <c r="KQ125" s="116"/>
      <c r="KR125" s="116"/>
      <c r="KS125" s="116"/>
      <c r="KT125" s="116"/>
      <c r="KU125" s="116"/>
      <c r="KV125" s="116"/>
      <c r="KW125" s="116"/>
      <c r="KX125" s="116"/>
      <c r="KY125" s="116"/>
      <c r="KZ125" s="116"/>
      <c r="LA125" s="116"/>
      <c r="LB125" s="116"/>
      <c r="LC125" s="116"/>
      <c r="LD125" s="116"/>
      <c r="LE125" s="116"/>
      <c r="LF125" s="116"/>
      <c r="LG125" s="116"/>
      <c r="LH125" s="116"/>
      <c r="LI125" s="116"/>
      <c r="LJ125" s="116"/>
      <c r="LK125" s="116"/>
      <c r="LL125" s="116"/>
      <c r="LM125" s="116"/>
      <c r="LN125" s="116"/>
      <c r="LO125" s="116"/>
      <c r="LP125" s="116"/>
      <c r="LQ125" s="116"/>
      <c r="LR125" s="116"/>
      <c r="LS125" s="116"/>
      <c r="LT125" s="116"/>
      <c r="LU125" s="116"/>
      <c r="LV125" s="116"/>
      <c r="LW125" s="116"/>
      <c r="LX125" s="116"/>
      <c r="LY125" s="116"/>
      <c r="LZ125" s="116"/>
      <c r="MA125" s="116"/>
      <c r="MB125" s="116"/>
      <c r="MC125" s="116"/>
      <c r="MD125" s="116"/>
      <c r="ME125" s="116"/>
      <c r="MF125" s="116"/>
      <c r="MG125" s="116"/>
      <c r="MH125" s="116"/>
    </row>
    <row r="126" spans="1:346" ht="34" customHeight="1">
      <c r="A126" s="217" t="s">
        <v>129</v>
      </c>
      <c r="B126" s="219"/>
      <c r="C126" s="96">
        <v>2.3199999999999998</v>
      </c>
      <c r="D126" s="96">
        <v>3.09</v>
      </c>
      <c r="E126" s="96">
        <v>4.88</v>
      </c>
      <c r="F126" s="96">
        <v>6.73</v>
      </c>
      <c r="G126" s="96">
        <v>9.2799999999999994</v>
      </c>
      <c r="H126" s="96">
        <v>10.039999999999999</v>
      </c>
      <c r="I126" s="96">
        <v>11.23</v>
      </c>
      <c r="J126" s="96">
        <v>9.76</v>
      </c>
      <c r="K126" s="96">
        <v>7.44</v>
      </c>
      <c r="L126" s="96">
        <v>5.13</v>
      </c>
      <c r="M126" s="96">
        <v>2.83</v>
      </c>
      <c r="N126" s="96">
        <v>1.83</v>
      </c>
      <c r="O126" s="165">
        <f>SUM(C126:N126)</f>
        <v>74.559999999999988</v>
      </c>
      <c r="P126" s="96"/>
      <c r="Q126" s="96"/>
      <c r="R126" s="96"/>
      <c r="S126" s="96"/>
      <c r="T126" s="96"/>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c r="BN126" s="119"/>
      <c r="BO126" s="119"/>
      <c r="BP126" s="119"/>
      <c r="BQ126" s="119"/>
      <c r="BR126" s="119"/>
      <c r="BS126" s="119"/>
      <c r="BT126" s="119"/>
      <c r="BU126" s="119"/>
      <c r="BV126" s="119"/>
      <c r="BW126" s="119"/>
      <c r="BX126" s="119"/>
      <c r="BY126" s="119"/>
      <c r="BZ126" s="119"/>
      <c r="CA126" s="119"/>
      <c r="CB126" s="119"/>
      <c r="CC126" s="119"/>
      <c r="CD126" s="119"/>
      <c r="CE126" s="119"/>
      <c r="CF126" s="119"/>
      <c r="CG126" s="119"/>
      <c r="CH126" s="119"/>
      <c r="CI126" s="119"/>
      <c r="CJ126" s="119"/>
      <c r="CK126" s="119"/>
      <c r="CL126" s="119"/>
      <c r="CM126" s="119"/>
      <c r="CN126" s="119"/>
      <c r="CO126" s="119"/>
      <c r="CP126" s="119"/>
      <c r="CQ126" s="119"/>
      <c r="CR126" s="119"/>
      <c r="CS126" s="119"/>
      <c r="CT126" s="119"/>
      <c r="CU126" s="119"/>
      <c r="CV126" s="119"/>
      <c r="CW126" s="119"/>
      <c r="CX126" s="119"/>
      <c r="CY126" s="119"/>
      <c r="CZ126" s="119"/>
      <c r="DA126" s="119"/>
      <c r="DB126" s="119"/>
      <c r="DC126" s="119"/>
      <c r="DD126" s="119"/>
      <c r="DE126" s="119"/>
      <c r="DF126" s="119"/>
      <c r="DG126" s="119"/>
      <c r="DH126" s="119"/>
      <c r="DI126" s="119"/>
      <c r="DJ126" s="119"/>
      <c r="DK126" s="119"/>
      <c r="DL126" s="119"/>
      <c r="DM126" s="119"/>
      <c r="DN126" s="119"/>
      <c r="DO126" s="119"/>
      <c r="DP126" s="119"/>
      <c r="DQ126" s="119"/>
      <c r="DR126" s="119"/>
      <c r="DS126" s="119"/>
      <c r="DT126" s="119"/>
      <c r="DU126" s="119"/>
      <c r="DV126" s="119"/>
      <c r="DW126" s="119"/>
      <c r="DX126" s="119"/>
      <c r="DY126" s="119"/>
      <c r="DZ126" s="119"/>
      <c r="EA126" s="119"/>
      <c r="EB126" s="119"/>
      <c r="EC126" s="119"/>
      <c r="ED126" s="119"/>
      <c r="EE126" s="119"/>
      <c r="EF126" s="119"/>
      <c r="EG126" s="119"/>
      <c r="EH126" s="119"/>
      <c r="EI126" s="119"/>
      <c r="EJ126" s="119"/>
      <c r="EK126" s="119"/>
      <c r="EL126" s="119"/>
      <c r="EM126" s="119"/>
      <c r="EN126" s="119"/>
      <c r="EO126" s="119"/>
      <c r="EP126" s="119"/>
      <c r="EQ126" s="119"/>
      <c r="ER126" s="119"/>
      <c r="ES126" s="119"/>
      <c r="ET126" s="119"/>
      <c r="EU126" s="119"/>
      <c r="EV126" s="119"/>
      <c r="EW126" s="119"/>
      <c r="EX126" s="119"/>
      <c r="EY126" s="119"/>
      <c r="EZ126" s="119"/>
      <c r="FA126" s="119"/>
      <c r="FB126" s="119"/>
      <c r="FC126" s="119"/>
      <c r="FD126" s="119"/>
      <c r="FE126" s="119"/>
      <c r="FF126" s="119"/>
      <c r="FG126" s="119"/>
      <c r="FH126" s="119"/>
      <c r="FI126" s="119"/>
      <c r="FJ126" s="119"/>
      <c r="FK126" s="119"/>
      <c r="FL126" s="119"/>
      <c r="FM126" s="119"/>
      <c r="FN126" s="119"/>
      <c r="FO126" s="119"/>
      <c r="FP126" s="119"/>
      <c r="FQ126" s="119"/>
      <c r="FR126" s="119"/>
      <c r="FS126" s="119"/>
      <c r="FT126" s="119"/>
      <c r="FU126" s="119"/>
      <c r="FV126" s="119"/>
      <c r="FW126" s="119"/>
      <c r="FX126" s="119"/>
      <c r="FY126" s="119"/>
      <c r="FZ126" s="119"/>
      <c r="GA126" s="119"/>
      <c r="GB126" s="119"/>
      <c r="GC126" s="119"/>
      <c r="GD126" s="119"/>
      <c r="GE126" s="119"/>
      <c r="GF126" s="119"/>
      <c r="GG126" s="119"/>
      <c r="GH126" s="119"/>
      <c r="GI126" s="119"/>
      <c r="GJ126" s="119"/>
      <c r="GK126" s="119"/>
      <c r="GL126" s="119"/>
      <c r="GM126" s="119"/>
      <c r="GN126" s="119"/>
      <c r="GO126" s="119"/>
      <c r="GP126" s="119"/>
      <c r="GQ126" s="119"/>
      <c r="GR126" s="119"/>
      <c r="GS126" s="119"/>
      <c r="GT126" s="119"/>
      <c r="GU126" s="119"/>
      <c r="GV126" s="119"/>
      <c r="GW126" s="119"/>
      <c r="GX126" s="119"/>
      <c r="GY126" s="119"/>
      <c r="GZ126" s="119"/>
      <c r="HA126" s="119"/>
      <c r="HB126" s="119"/>
      <c r="HC126" s="119"/>
      <c r="HD126" s="119"/>
      <c r="HE126" s="119"/>
      <c r="HF126" s="119"/>
      <c r="HG126" s="119"/>
      <c r="HH126" s="119"/>
      <c r="HI126" s="119"/>
      <c r="HJ126" s="119"/>
      <c r="HK126" s="119"/>
      <c r="HL126" s="119"/>
      <c r="HM126" s="119"/>
      <c r="HN126" s="119"/>
      <c r="HO126" s="119"/>
      <c r="HP126" s="119"/>
      <c r="HQ126" s="119"/>
      <c r="HR126" s="119"/>
      <c r="HS126" s="119"/>
      <c r="HT126" s="119"/>
      <c r="HU126" s="119"/>
      <c r="HV126" s="119"/>
      <c r="HW126" s="119"/>
      <c r="HX126" s="119"/>
      <c r="HY126" s="119"/>
      <c r="HZ126" s="119"/>
      <c r="IA126" s="119"/>
      <c r="IB126" s="119"/>
      <c r="IC126" s="119"/>
      <c r="ID126" s="119"/>
      <c r="IE126" s="119"/>
      <c r="IF126" s="119"/>
      <c r="IG126" s="119"/>
      <c r="IH126" s="119"/>
      <c r="II126" s="119"/>
      <c r="IJ126" s="119"/>
      <c r="IK126" s="119"/>
      <c r="IL126" s="119"/>
      <c r="IM126" s="119"/>
      <c r="IN126" s="119"/>
      <c r="IO126" s="119"/>
      <c r="IP126" s="119"/>
      <c r="IQ126" s="119"/>
      <c r="IR126" s="119"/>
      <c r="IS126" s="119"/>
      <c r="IT126" s="119"/>
      <c r="IU126" s="119"/>
      <c r="IV126" s="119"/>
      <c r="IW126" s="119"/>
      <c r="IX126" s="119"/>
      <c r="IY126" s="119"/>
      <c r="IZ126" s="119"/>
      <c r="JA126" s="119"/>
      <c r="JB126" s="119"/>
      <c r="JC126" s="119"/>
      <c r="JD126" s="119"/>
      <c r="JE126" s="119"/>
      <c r="JF126" s="119"/>
      <c r="JG126" s="119"/>
      <c r="JH126" s="119"/>
      <c r="JI126" s="119"/>
      <c r="JJ126" s="119"/>
      <c r="JK126" s="119"/>
      <c r="JL126" s="119"/>
      <c r="JM126" s="119"/>
      <c r="JN126" s="119"/>
      <c r="JO126" s="119"/>
      <c r="JP126" s="119"/>
      <c r="JQ126" s="119"/>
      <c r="JR126" s="119"/>
      <c r="JS126" s="119"/>
      <c r="JT126" s="119"/>
      <c r="JU126" s="119"/>
      <c r="JV126" s="119"/>
      <c r="JW126" s="119"/>
      <c r="JX126" s="119"/>
      <c r="JY126" s="119"/>
      <c r="JZ126" s="119"/>
      <c r="KA126" s="119"/>
      <c r="KB126" s="119"/>
      <c r="KC126" s="119"/>
      <c r="KD126" s="119"/>
      <c r="KE126" s="119"/>
      <c r="KF126" s="119"/>
      <c r="KG126" s="119"/>
      <c r="KH126" s="119"/>
      <c r="KI126" s="119"/>
      <c r="KJ126" s="119"/>
      <c r="KK126" s="119"/>
      <c r="KL126" s="119"/>
      <c r="KM126" s="119"/>
      <c r="KN126" s="119"/>
      <c r="KO126" s="119"/>
      <c r="KP126" s="119"/>
      <c r="KQ126" s="119"/>
      <c r="KR126" s="119"/>
      <c r="KS126" s="119"/>
      <c r="KT126" s="119"/>
      <c r="KU126" s="119"/>
      <c r="KV126" s="119"/>
      <c r="KW126" s="119"/>
      <c r="KX126" s="119"/>
      <c r="KY126" s="119"/>
      <c r="KZ126" s="119"/>
      <c r="LA126" s="119"/>
      <c r="LB126" s="119"/>
      <c r="LC126" s="119"/>
      <c r="LD126" s="119"/>
      <c r="LE126" s="119"/>
      <c r="LF126" s="119"/>
      <c r="LG126" s="119"/>
      <c r="LH126" s="119"/>
      <c r="LI126" s="119"/>
      <c r="LJ126" s="119"/>
      <c r="LK126" s="119"/>
      <c r="LL126" s="119"/>
      <c r="LM126" s="119"/>
      <c r="LN126" s="119"/>
      <c r="LO126" s="119"/>
      <c r="LP126" s="119"/>
      <c r="LQ126" s="119"/>
      <c r="LR126" s="119"/>
      <c r="LS126" s="119"/>
      <c r="LT126" s="119"/>
      <c r="LU126" s="119"/>
      <c r="LV126" s="119"/>
      <c r="LW126" s="119"/>
      <c r="LX126" s="119"/>
      <c r="LY126" s="119"/>
      <c r="LZ126" s="119"/>
      <c r="MA126" s="119"/>
      <c r="MB126" s="119"/>
      <c r="MC126" s="119"/>
      <c r="MD126" s="119"/>
      <c r="ME126" s="119"/>
      <c r="MF126" s="119"/>
      <c r="MG126" s="119"/>
      <c r="MH126" s="119"/>
    </row>
    <row r="127" spans="1:346" ht="66" customHeight="1">
      <c r="A127" s="217" t="s">
        <v>162</v>
      </c>
      <c r="B127" s="219"/>
      <c r="C127" s="164"/>
      <c r="D127" s="96"/>
      <c r="E127" s="96"/>
      <c r="F127" s="96"/>
      <c r="G127" s="96"/>
      <c r="H127" s="96"/>
      <c r="I127" s="96"/>
      <c r="J127" s="96"/>
      <c r="K127" s="96"/>
      <c r="L127" s="96"/>
      <c r="M127" s="96"/>
      <c r="N127" s="96"/>
      <c r="O127" s="96"/>
      <c r="P127" s="96"/>
      <c r="Q127" s="96"/>
      <c r="R127" s="96"/>
      <c r="S127" s="96"/>
      <c r="T127" s="96"/>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c r="BM127" s="119"/>
      <c r="BN127" s="119"/>
      <c r="BO127" s="119"/>
      <c r="BP127" s="119"/>
      <c r="BQ127" s="119"/>
      <c r="BR127" s="119"/>
      <c r="BS127" s="119"/>
      <c r="BT127" s="119"/>
      <c r="BU127" s="119"/>
      <c r="BV127" s="119"/>
      <c r="BW127" s="119"/>
      <c r="BX127" s="119"/>
      <c r="BY127" s="119"/>
      <c r="BZ127" s="119"/>
      <c r="CA127" s="119"/>
      <c r="CB127" s="119"/>
      <c r="CC127" s="119"/>
      <c r="CD127" s="119"/>
      <c r="CE127" s="119"/>
      <c r="CF127" s="119"/>
      <c r="CG127" s="119"/>
      <c r="CH127" s="119"/>
      <c r="CI127" s="119"/>
      <c r="CJ127" s="119"/>
      <c r="CK127" s="119"/>
      <c r="CL127" s="119"/>
      <c r="CM127" s="119"/>
      <c r="CN127" s="119"/>
      <c r="CO127" s="119"/>
      <c r="CP127" s="119"/>
      <c r="CQ127" s="119"/>
      <c r="CR127" s="119"/>
      <c r="CS127" s="119"/>
      <c r="CT127" s="119"/>
      <c r="CU127" s="119"/>
      <c r="CV127" s="119"/>
      <c r="CW127" s="119"/>
      <c r="CX127" s="119"/>
      <c r="CY127" s="119"/>
      <c r="CZ127" s="119"/>
      <c r="DA127" s="119"/>
      <c r="DB127" s="119"/>
      <c r="DC127" s="119"/>
      <c r="DD127" s="119"/>
      <c r="DE127" s="119"/>
      <c r="DF127" s="119"/>
      <c r="DG127" s="119"/>
      <c r="DH127" s="119"/>
      <c r="DI127" s="119"/>
      <c r="DJ127" s="119"/>
      <c r="DK127" s="119"/>
      <c r="DL127" s="119"/>
      <c r="DM127" s="119"/>
      <c r="DN127" s="119"/>
      <c r="DO127" s="119"/>
      <c r="DP127" s="119"/>
      <c r="DQ127" s="119"/>
      <c r="DR127" s="119"/>
      <c r="DS127" s="119"/>
      <c r="DT127" s="119"/>
      <c r="DU127" s="119"/>
      <c r="DV127" s="119"/>
      <c r="DW127" s="119"/>
      <c r="DX127" s="119"/>
      <c r="DY127" s="119"/>
      <c r="DZ127" s="119"/>
      <c r="EA127" s="119"/>
      <c r="EB127" s="119"/>
      <c r="EC127" s="119"/>
      <c r="ED127" s="119"/>
      <c r="EE127" s="119"/>
      <c r="EF127" s="119"/>
      <c r="EG127" s="119"/>
      <c r="EH127" s="119"/>
      <c r="EI127" s="119"/>
      <c r="EJ127" s="119"/>
      <c r="EK127" s="119"/>
      <c r="EL127" s="119"/>
      <c r="EM127" s="119"/>
      <c r="EN127" s="119"/>
      <c r="EO127" s="119"/>
      <c r="EP127" s="119"/>
      <c r="EQ127" s="119"/>
      <c r="ER127" s="119"/>
      <c r="ES127" s="119"/>
      <c r="ET127" s="119"/>
      <c r="EU127" s="119"/>
      <c r="EV127" s="119"/>
      <c r="EW127" s="119"/>
      <c r="EX127" s="119"/>
      <c r="EY127" s="119"/>
      <c r="EZ127" s="119"/>
      <c r="FA127" s="119"/>
      <c r="FB127" s="119"/>
      <c r="FC127" s="119"/>
      <c r="FD127" s="119"/>
      <c r="FE127" s="119"/>
      <c r="FF127" s="119"/>
      <c r="FG127" s="119"/>
      <c r="FH127" s="119"/>
      <c r="FI127" s="119"/>
      <c r="FJ127" s="119"/>
      <c r="FK127" s="119"/>
      <c r="FL127" s="119"/>
      <c r="FM127" s="119"/>
      <c r="FN127" s="119"/>
      <c r="FO127" s="119"/>
      <c r="FP127" s="119"/>
      <c r="FQ127" s="119"/>
      <c r="FR127" s="119"/>
      <c r="FS127" s="119"/>
      <c r="FT127" s="119"/>
      <c r="FU127" s="119"/>
      <c r="FV127" s="119"/>
      <c r="FW127" s="119"/>
      <c r="FX127" s="119"/>
      <c r="FY127" s="119"/>
      <c r="FZ127" s="119"/>
      <c r="GA127" s="119"/>
      <c r="GB127" s="119"/>
      <c r="GC127" s="119"/>
      <c r="GD127" s="119"/>
      <c r="GE127" s="119"/>
      <c r="GF127" s="119"/>
      <c r="GG127" s="119"/>
      <c r="GH127" s="119"/>
      <c r="GI127" s="119"/>
      <c r="GJ127" s="119"/>
      <c r="GK127" s="119"/>
      <c r="GL127" s="119"/>
      <c r="GM127" s="119"/>
      <c r="GN127" s="119"/>
      <c r="GO127" s="119"/>
      <c r="GP127" s="119"/>
      <c r="GQ127" s="119"/>
      <c r="GR127" s="119"/>
      <c r="GS127" s="119"/>
      <c r="GT127" s="119"/>
      <c r="GU127" s="119"/>
      <c r="GV127" s="119"/>
      <c r="GW127" s="119"/>
      <c r="GX127" s="119"/>
      <c r="GY127" s="119"/>
      <c r="GZ127" s="119"/>
      <c r="HA127" s="119"/>
      <c r="HB127" s="119"/>
      <c r="HC127" s="119"/>
      <c r="HD127" s="119"/>
      <c r="HE127" s="119"/>
      <c r="HF127" s="119"/>
      <c r="HG127" s="119"/>
      <c r="HH127" s="119"/>
      <c r="HI127" s="119"/>
      <c r="HJ127" s="119"/>
      <c r="HK127" s="119"/>
      <c r="HL127" s="119"/>
      <c r="HM127" s="119"/>
      <c r="HN127" s="119"/>
      <c r="HO127" s="119"/>
      <c r="HP127" s="119"/>
      <c r="HQ127" s="119"/>
      <c r="HR127" s="119"/>
      <c r="HS127" s="119"/>
      <c r="HT127" s="119"/>
      <c r="HU127" s="119"/>
      <c r="HV127" s="119"/>
      <c r="HW127" s="119"/>
      <c r="HX127" s="119"/>
      <c r="HY127" s="119"/>
      <c r="HZ127" s="119"/>
      <c r="IA127" s="119"/>
      <c r="IB127" s="119"/>
      <c r="IC127" s="119"/>
      <c r="ID127" s="119"/>
      <c r="IE127" s="119"/>
      <c r="IF127" s="119"/>
      <c r="IG127" s="119"/>
      <c r="IH127" s="119"/>
      <c r="II127" s="119"/>
      <c r="IJ127" s="119"/>
      <c r="IK127" s="119"/>
      <c r="IL127" s="119"/>
      <c r="IM127" s="119"/>
      <c r="IN127" s="119"/>
      <c r="IO127" s="119"/>
      <c r="IP127" s="119"/>
      <c r="IQ127" s="119"/>
      <c r="IR127" s="119"/>
      <c r="IS127" s="119"/>
      <c r="IT127" s="119"/>
      <c r="IU127" s="119"/>
      <c r="IV127" s="119"/>
      <c r="IW127" s="119"/>
      <c r="IX127" s="119"/>
      <c r="IY127" s="119"/>
      <c r="IZ127" s="119"/>
      <c r="JA127" s="119"/>
      <c r="JB127" s="119"/>
      <c r="JC127" s="119"/>
      <c r="JD127" s="119"/>
      <c r="JE127" s="119"/>
      <c r="JF127" s="119"/>
      <c r="JG127" s="119"/>
      <c r="JH127" s="119"/>
      <c r="JI127" s="119"/>
      <c r="JJ127" s="119"/>
      <c r="JK127" s="119"/>
      <c r="JL127" s="119"/>
      <c r="JM127" s="119"/>
      <c r="JN127" s="119"/>
      <c r="JO127" s="119"/>
      <c r="JP127" s="119"/>
      <c r="JQ127" s="119"/>
      <c r="JR127" s="119"/>
      <c r="JS127" s="119"/>
      <c r="JT127" s="119"/>
      <c r="JU127" s="119"/>
      <c r="JV127" s="119"/>
      <c r="JW127" s="119"/>
      <c r="JX127" s="119"/>
      <c r="JY127" s="119"/>
      <c r="JZ127" s="119"/>
      <c r="KA127" s="119"/>
      <c r="KB127" s="119"/>
      <c r="KC127" s="119"/>
      <c r="KD127" s="119"/>
      <c r="KE127" s="119"/>
      <c r="KF127" s="119"/>
      <c r="KG127" s="119"/>
      <c r="KH127" s="119"/>
      <c r="KI127" s="119"/>
      <c r="KJ127" s="119"/>
      <c r="KK127" s="119"/>
      <c r="KL127" s="119"/>
      <c r="KM127" s="119"/>
      <c r="KN127" s="119"/>
      <c r="KO127" s="119"/>
      <c r="KP127" s="119"/>
      <c r="KQ127" s="119"/>
      <c r="KR127" s="119"/>
      <c r="KS127" s="119"/>
      <c r="KT127" s="119"/>
      <c r="KU127" s="119"/>
      <c r="KV127" s="119"/>
      <c r="KW127" s="119"/>
      <c r="KX127" s="119"/>
      <c r="KY127" s="119"/>
      <c r="KZ127" s="119"/>
      <c r="LA127" s="119"/>
      <c r="LB127" s="119"/>
      <c r="LC127" s="119"/>
      <c r="LD127" s="119"/>
      <c r="LE127" s="119"/>
      <c r="LF127" s="119"/>
      <c r="LG127" s="119"/>
      <c r="LH127" s="119"/>
      <c r="LI127" s="119"/>
      <c r="LJ127" s="119"/>
      <c r="LK127" s="119"/>
      <c r="LL127" s="119"/>
      <c r="LM127" s="119"/>
      <c r="LN127" s="119"/>
      <c r="LO127" s="119"/>
      <c r="LP127" s="119"/>
      <c r="LQ127" s="119"/>
      <c r="LR127" s="119"/>
      <c r="LS127" s="119"/>
      <c r="LT127" s="119"/>
      <c r="LU127" s="119"/>
      <c r="LV127" s="119"/>
      <c r="LW127" s="119"/>
      <c r="LX127" s="119"/>
      <c r="LY127" s="119"/>
      <c r="LZ127" s="119"/>
      <c r="MA127" s="119"/>
      <c r="MB127" s="119"/>
      <c r="MC127" s="119"/>
      <c r="MD127" s="119"/>
      <c r="ME127" s="119"/>
      <c r="MF127" s="119"/>
      <c r="MG127" s="119"/>
      <c r="MH127" s="119"/>
    </row>
    <row r="128" spans="1:346" ht="36" customHeight="1">
      <c r="A128" s="217" t="s">
        <v>171</v>
      </c>
      <c r="B128" s="225"/>
      <c r="C128" s="103"/>
      <c r="D128" s="103"/>
      <c r="E128" s="103"/>
      <c r="F128" s="103"/>
      <c r="G128" s="103"/>
      <c r="H128" s="103"/>
      <c r="I128" s="103"/>
      <c r="J128" s="103"/>
      <c r="K128" s="103"/>
      <c r="L128" s="103"/>
      <c r="M128" s="103"/>
      <c r="N128" s="103"/>
      <c r="O128" s="152"/>
      <c r="P128" s="96"/>
      <c r="Q128" s="96"/>
      <c r="R128" s="96"/>
      <c r="S128" s="96"/>
      <c r="T128" s="96"/>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c r="BM128" s="119"/>
      <c r="BN128" s="119"/>
      <c r="BO128" s="119"/>
      <c r="BP128" s="119"/>
      <c r="BQ128" s="119"/>
      <c r="BR128" s="119"/>
      <c r="BS128" s="119"/>
      <c r="BT128" s="119"/>
      <c r="BU128" s="119"/>
      <c r="BV128" s="119"/>
      <c r="BW128" s="119"/>
      <c r="BX128" s="119"/>
      <c r="BY128" s="119"/>
      <c r="BZ128" s="119"/>
      <c r="CA128" s="119"/>
      <c r="CB128" s="119"/>
      <c r="CC128" s="119"/>
      <c r="CD128" s="119"/>
      <c r="CE128" s="119"/>
      <c r="CF128" s="119"/>
      <c r="CG128" s="119"/>
      <c r="CH128" s="119"/>
      <c r="CI128" s="119"/>
      <c r="CJ128" s="119"/>
      <c r="CK128" s="119"/>
      <c r="CL128" s="119"/>
      <c r="CM128" s="119"/>
      <c r="CN128" s="119"/>
      <c r="CO128" s="119"/>
      <c r="CP128" s="119"/>
      <c r="CQ128" s="119"/>
      <c r="CR128" s="119"/>
      <c r="CS128" s="119"/>
      <c r="CT128" s="119"/>
      <c r="CU128" s="119"/>
      <c r="CV128" s="119"/>
      <c r="CW128" s="119"/>
      <c r="CX128" s="119"/>
      <c r="CY128" s="119"/>
      <c r="CZ128" s="119"/>
      <c r="DA128" s="119"/>
      <c r="DB128" s="119"/>
      <c r="DC128" s="119"/>
      <c r="DD128" s="119"/>
      <c r="DE128" s="119"/>
      <c r="DF128" s="119"/>
      <c r="DG128" s="119"/>
      <c r="DH128" s="119"/>
      <c r="DI128" s="119"/>
      <c r="DJ128" s="119"/>
      <c r="DK128" s="119"/>
      <c r="DL128" s="119"/>
      <c r="DM128" s="119"/>
      <c r="DN128" s="119"/>
      <c r="DO128" s="119"/>
      <c r="DP128" s="119"/>
      <c r="DQ128" s="119"/>
      <c r="DR128" s="119"/>
      <c r="DS128" s="119"/>
      <c r="DT128" s="119"/>
      <c r="DU128" s="119"/>
      <c r="DV128" s="119"/>
      <c r="DW128" s="119"/>
      <c r="DX128" s="119"/>
      <c r="DY128" s="119"/>
      <c r="DZ128" s="119"/>
      <c r="EA128" s="119"/>
      <c r="EB128" s="119"/>
      <c r="EC128" s="119"/>
      <c r="ED128" s="119"/>
      <c r="EE128" s="119"/>
      <c r="EF128" s="119"/>
      <c r="EG128" s="119"/>
      <c r="EH128" s="119"/>
      <c r="EI128" s="119"/>
      <c r="EJ128" s="119"/>
      <c r="EK128" s="119"/>
      <c r="EL128" s="119"/>
      <c r="EM128" s="119"/>
      <c r="EN128" s="119"/>
      <c r="EO128" s="119"/>
      <c r="EP128" s="119"/>
      <c r="EQ128" s="119"/>
      <c r="ER128" s="119"/>
      <c r="ES128" s="119"/>
      <c r="ET128" s="119"/>
      <c r="EU128" s="119"/>
      <c r="EV128" s="119"/>
      <c r="EW128" s="119"/>
      <c r="EX128" s="119"/>
      <c r="EY128" s="119"/>
      <c r="EZ128" s="119"/>
      <c r="FA128" s="119"/>
      <c r="FB128" s="119"/>
      <c r="FC128" s="119"/>
      <c r="FD128" s="119"/>
      <c r="FE128" s="119"/>
      <c r="FF128" s="119"/>
      <c r="FG128" s="119"/>
      <c r="FH128" s="119"/>
      <c r="FI128" s="119"/>
      <c r="FJ128" s="119"/>
      <c r="FK128" s="119"/>
      <c r="FL128" s="119"/>
      <c r="FM128" s="119"/>
      <c r="FN128" s="119"/>
      <c r="FO128" s="119"/>
      <c r="FP128" s="119"/>
      <c r="FQ128" s="119"/>
      <c r="FR128" s="119"/>
      <c r="FS128" s="119"/>
      <c r="FT128" s="119"/>
      <c r="FU128" s="119"/>
      <c r="FV128" s="119"/>
      <c r="FW128" s="119"/>
      <c r="FX128" s="119"/>
      <c r="FY128" s="119"/>
      <c r="FZ128" s="119"/>
      <c r="GA128" s="119"/>
      <c r="GB128" s="119"/>
      <c r="GC128" s="119"/>
      <c r="GD128" s="119"/>
      <c r="GE128" s="119"/>
      <c r="GF128" s="119"/>
      <c r="GG128" s="119"/>
      <c r="GH128" s="119"/>
      <c r="GI128" s="119"/>
      <c r="GJ128" s="119"/>
      <c r="GK128" s="119"/>
      <c r="GL128" s="119"/>
      <c r="GM128" s="119"/>
      <c r="GN128" s="119"/>
      <c r="GO128" s="119"/>
      <c r="GP128" s="119"/>
      <c r="GQ128" s="119"/>
      <c r="GR128" s="119"/>
      <c r="GS128" s="119"/>
      <c r="GT128" s="119"/>
      <c r="GU128" s="119"/>
      <c r="GV128" s="119"/>
      <c r="GW128" s="119"/>
      <c r="GX128" s="119"/>
      <c r="GY128" s="119"/>
      <c r="GZ128" s="119"/>
      <c r="HA128" s="119"/>
      <c r="HB128" s="119"/>
      <c r="HC128" s="119"/>
      <c r="HD128" s="119"/>
      <c r="HE128" s="119"/>
      <c r="HF128" s="119"/>
      <c r="HG128" s="119"/>
      <c r="HH128" s="119"/>
      <c r="HI128" s="119"/>
      <c r="HJ128" s="119"/>
      <c r="HK128" s="119"/>
      <c r="HL128" s="119"/>
      <c r="HM128" s="119"/>
      <c r="HN128" s="119"/>
      <c r="HO128" s="119"/>
      <c r="HP128" s="119"/>
      <c r="HQ128" s="119"/>
      <c r="HR128" s="119"/>
      <c r="HS128" s="119"/>
      <c r="HT128" s="119"/>
      <c r="HU128" s="119"/>
      <c r="HV128" s="119"/>
      <c r="HW128" s="119"/>
      <c r="HX128" s="119"/>
      <c r="HY128" s="119"/>
      <c r="HZ128" s="119"/>
      <c r="IA128" s="119"/>
      <c r="IB128" s="119"/>
      <c r="IC128" s="119"/>
      <c r="ID128" s="119"/>
      <c r="IE128" s="119"/>
      <c r="IF128" s="119"/>
      <c r="IG128" s="119"/>
      <c r="IH128" s="119"/>
      <c r="II128" s="119"/>
      <c r="IJ128" s="119"/>
      <c r="IK128" s="119"/>
      <c r="IL128" s="119"/>
      <c r="IM128" s="119"/>
      <c r="IN128" s="119"/>
      <c r="IO128" s="119"/>
      <c r="IP128" s="119"/>
      <c r="IQ128" s="119"/>
      <c r="IR128" s="119"/>
      <c r="IS128" s="119"/>
      <c r="IT128" s="119"/>
      <c r="IU128" s="119"/>
      <c r="IV128" s="119"/>
      <c r="IW128" s="119"/>
      <c r="IX128" s="119"/>
      <c r="IY128" s="119"/>
      <c r="IZ128" s="119"/>
      <c r="JA128" s="119"/>
      <c r="JB128" s="119"/>
      <c r="JC128" s="119"/>
      <c r="JD128" s="119"/>
      <c r="JE128" s="119"/>
      <c r="JF128" s="119"/>
      <c r="JG128" s="119"/>
      <c r="JH128" s="119"/>
      <c r="JI128" s="119"/>
      <c r="JJ128" s="119"/>
      <c r="JK128" s="119"/>
      <c r="JL128" s="119"/>
      <c r="JM128" s="119"/>
      <c r="JN128" s="119"/>
      <c r="JO128" s="119"/>
      <c r="JP128" s="119"/>
      <c r="JQ128" s="119"/>
      <c r="JR128" s="119"/>
      <c r="JS128" s="119"/>
      <c r="JT128" s="119"/>
      <c r="JU128" s="119"/>
      <c r="JV128" s="119"/>
      <c r="JW128" s="119"/>
      <c r="JX128" s="119"/>
      <c r="JY128" s="119"/>
      <c r="JZ128" s="119"/>
      <c r="KA128" s="119"/>
      <c r="KB128" s="119"/>
      <c r="KC128" s="119"/>
      <c r="KD128" s="119"/>
      <c r="KE128" s="119"/>
      <c r="KF128" s="119"/>
      <c r="KG128" s="119"/>
      <c r="KH128" s="119"/>
      <c r="KI128" s="119"/>
      <c r="KJ128" s="119"/>
      <c r="KK128" s="119"/>
      <c r="KL128" s="119"/>
      <c r="KM128" s="119"/>
      <c r="KN128" s="119"/>
      <c r="KO128" s="119"/>
      <c r="KP128" s="119"/>
      <c r="KQ128" s="119"/>
      <c r="KR128" s="119"/>
      <c r="KS128" s="119"/>
      <c r="KT128" s="119"/>
      <c r="KU128" s="119"/>
      <c r="KV128" s="119"/>
      <c r="KW128" s="119"/>
      <c r="KX128" s="119"/>
      <c r="KY128" s="119"/>
      <c r="KZ128" s="119"/>
      <c r="LA128" s="119"/>
      <c r="LB128" s="119"/>
      <c r="LC128" s="119"/>
      <c r="LD128" s="119"/>
      <c r="LE128" s="119"/>
      <c r="LF128" s="119"/>
      <c r="LG128" s="119"/>
      <c r="LH128" s="119"/>
      <c r="LI128" s="119"/>
      <c r="LJ128" s="119"/>
      <c r="LK128" s="119"/>
      <c r="LL128" s="119"/>
      <c r="LM128" s="119"/>
      <c r="LN128" s="119"/>
      <c r="LO128" s="119"/>
      <c r="LP128" s="119"/>
      <c r="LQ128" s="119"/>
      <c r="LR128" s="119"/>
      <c r="LS128" s="119"/>
      <c r="LT128" s="119"/>
      <c r="LU128" s="119"/>
      <c r="LV128" s="119"/>
      <c r="LW128" s="119"/>
      <c r="LX128" s="119"/>
      <c r="LY128" s="119"/>
      <c r="LZ128" s="119"/>
      <c r="MA128" s="119"/>
      <c r="MB128" s="119"/>
      <c r="MC128" s="119"/>
      <c r="MD128" s="119"/>
      <c r="ME128" s="119"/>
      <c r="MF128" s="119"/>
      <c r="MG128" s="119"/>
      <c r="MH128" s="119"/>
    </row>
    <row r="129" spans="1:20" ht="31" customHeight="1">
      <c r="A129" s="214" t="s">
        <v>197</v>
      </c>
      <c r="B129" s="215"/>
      <c r="C129" s="215"/>
      <c r="D129" s="215"/>
      <c r="E129" s="215"/>
      <c r="F129" s="215"/>
      <c r="G129" s="215"/>
      <c r="H129" s="139"/>
    </row>
    <row r="130" spans="1:20" ht="16" customHeight="1">
      <c r="A130" s="145"/>
      <c r="B130" s="139"/>
    </row>
    <row r="131" spans="1:20" s="130" customFormat="1" ht="21" customHeight="1">
      <c r="A131" s="222" t="s">
        <v>152</v>
      </c>
      <c r="B131" s="223"/>
      <c r="C131" s="121" t="s">
        <v>7</v>
      </c>
      <c r="D131" s="121" t="s">
        <v>8</v>
      </c>
      <c r="E131" s="121" t="s">
        <v>9</v>
      </c>
      <c r="F131" s="121" t="s">
        <v>10</v>
      </c>
      <c r="G131" s="121" t="s">
        <v>11</v>
      </c>
      <c r="H131" s="121" t="s">
        <v>12</v>
      </c>
      <c r="I131" s="121" t="s">
        <v>13</v>
      </c>
      <c r="J131" s="121" t="s">
        <v>14</v>
      </c>
      <c r="K131" s="121" t="s">
        <v>15</v>
      </c>
      <c r="L131" s="121" t="s">
        <v>16</v>
      </c>
      <c r="M131" s="121" t="s">
        <v>17</v>
      </c>
      <c r="N131" s="121" t="s">
        <v>18</v>
      </c>
      <c r="O131" s="125" t="s">
        <v>47</v>
      </c>
      <c r="P131" s="125"/>
      <c r="Q131" s="125"/>
      <c r="R131" s="125"/>
      <c r="S131" s="125"/>
      <c r="T131" s="125"/>
    </row>
    <row r="132" spans="1:20" ht="35" customHeight="1">
      <c r="A132" s="220" t="s">
        <v>99</v>
      </c>
      <c r="B132" s="221"/>
      <c r="C132" s="161">
        <v>0.3</v>
      </c>
      <c r="D132" s="110">
        <v>0.2</v>
      </c>
      <c r="E132" s="110">
        <v>0.2</v>
      </c>
      <c r="F132" s="110">
        <v>0.1</v>
      </c>
      <c r="G132" s="110">
        <v>0</v>
      </c>
      <c r="H132" s="162">
        <v>0</v>
      </c>
      <c r="I132" s="163">
        <v>0.3</v>
      </c>
      <c r="J132" s="163">
        <v>0.6</v>
      </c>
      <c r="K132" s="163">
        <v>0.3</v>
      </c>
      <c r="L132" s="163">
        <v>0.3</v>
      </c>
      <c r="M132" s="163">
        <v>0.2</v>
      </c>
      <c r="N132" s="163">
        <v>0.5</v>
      </c>
      <c r="O132" s="110">
        <f>SUM(C132:N132)</f>
        <v>3</v>
      </c>
    </row>
    <row r="133" spans="1:20" ht="56" customHeight="1">
      <c r="A133" s="217" t="s">
        <v>111</v>
      </c>
      <c r="B133" s="219"/>
      <c r="C133" s="161">
        <v>3.27</v>
      </c>
      <c r="D133" s="166">
        <v>3.79</v>
      </c>
      <c r="E133" s="166">
        <v>5.67</v>
      </c>
      <c r="F133" s="166">
        <v>7.24</v>
      </c>
      <c r="G133" s="93">
        <v>9.16</v>
      </c>
      <c r="H133" s="93">
        <v>10.210000000000001</v>
      </c>
      <c r="I133" s="93">
        <v>10.5</v>
      </c>
      <c r="J133" s="93">
        <v>9.67</v>
      </c>
      <c r="K133" s="93">
        <v>7.92</v>
      </c>
      <c r="L133" s="93">
        <v>5.87</v>
      </c>
      <c r="M133" s="93">
        <v>3.8</v>
      </c>
      <c r="N133" s="93">
        <v>3.1</v>
      </c>
      <c r="O133" s="110">
        <f>SUM(C133:N133)</f>
        <v>80.2</v>
      </c>
    </row>
    <row r="134" spans="1:20" ht="66" customHeight="1">
      <c r="A134" s="217" t="s">
        <v>162</v>
      </c>
      <c r="B134" s="219"/>
      <c r="C134" s="169"/>
    </row>
    <row r="135" spans="1:20" ht="18" customHeight="1">
      <c r="A135" s="217" t="s">
        <v>170</v>
      </c>
      <c r="B135" s="218"/>
      <c r="C135" s="218"/>
      <c r="D135" s="218"/>
      <c r="E135" s="218"/>
      <c r="F135" s="218"/>
      <c r="G135" s="218"/>
      <c r="H135" s="218"/>
      <c r="I135" s="218"/>
      <c r="J135" s="218"/>
      <c r="K135" s="218"/>
      <c r="L135" s="218"/>
      <c r="M135" s="218"/>
      <c r="N135" s="218"/>
      <c r="O135" s="219"/>
    </row>
    <row r="136" spans="1:20" ht="20" customHeight="1">
      <c r="A136" s="228" t="s">
        <v>160</v>
      </c>
      <c r="B136" s="229"/>
      <c r="C136" s="229"/>
      <c r="D136" s="229"/>
      <c r="E136" s="229"/>
      <c r="F136" s="229"/>
      <c r="G136" s="229"/>
      <c r="H136" s="229"/>
      <c r="I136" s="229"/>
      <c r="J136" s="229"/>
      <c r="K136" s="229"/>
      <c r="L136" s="229"/>
      <c r="M136" s="229"/>
      <c r="N136" s="229"/>
      <c r="O136" s="230"/>
    </row>
  </sheetData>
  <mergeCells count="119">
    <mergeCell ref="A112:B112"/>
    <mergeCell ref="A113:B113"/>
    <mergeCell ref="A50:O50"/>
    <mergeCell ref="A57:O57"/>
    <mergeCell ref="A121:O121"/>
    <mergeCell ref="A118:B118"/>
    <mergeCell ref="A1:O1"/>
    <mergeCell ref="A2:O2"/>
    <mergeCell ref="A72:B72"/>
    <mergeCell ref="A30:B30"/>
    <mergeCell ref="A93:O93"/>
    <mergeCell ref="A74:B74"/>
    <mergeCell ref="A67:B67"/>
    <mergeCell ref="A68:B68"/>
    <mergeCell ref="A69:B69"/>
    <mergeCell ref="A84:B84"/>
    <mergeCell ref="A85:B85"/>
    <mergeCell ref="A65:Q65"/>
    <mergeCell ref="A87:O87"/>
    <mergeCell ref="A36:L36"/>
    <mergeCell ref="A63:S63"/>
    <mergeCell ref="A8:O8"/>
    <mergeCell ref="A15:O15"/>
    <mergeCell ref="A43:L43"/>
    <mergeCell ref="A45:B45"/>
    <mergeCell ref="A46:B46"/>
    <mergeCell ref="A17:B17"/>
    <mergeCell ref="A18:B18"/>
    <mergeCell ref="A19:B19"/>
    <mergeCell ref="A20:B20"/>
    <mergeCell ref="A86:O86"/>
    <mergeCell ref="A3:B3"/>
    <mergeCell ref="A4:B4"/>
    <mergeCell ref="A5:B5"/>
    <mergeCell ref="A6:B6"/>
    <mergeCell ref="A7:O7"/>
    <mergeCell ref="A10:B10"/>
    <mergeCell ref="A13:B13"/>
    <mergeCell ref="A11:B11"/>
    <mergeCell ref="A12:B12"/>
    <mergeCell ref="A47:B47"/>
    <mergeCell ref="A48:B48"/>
    <mergeCell ref="A24:B24"/>
    <mergeCell ref="A49:E49"/>
    <mergeCell ref="A64:O64"/>
    <mergeCell ref="A79:H79"/>
    <mergeCell ref="A80:D80"/>
    <mergeCell ref="A92:B92"/>
    <mergeCell ref="A31:B31"/>
    <mergeCell ref="A119:B119"/>
    <mergeCell ref="A120:B120"/>
    <mergeCell ref="A108:O108"/>
    <mergeCell ref="A83:B83"/>
    <mergeCell ref="A110:B110"/>
    <mergeCell ref="A111:B111"/>
    <mergeCell ref="A22:L22"/>
    <mergeCell ref="A29:L29"/>
    <mergeCell ref="A32:B32"/>
    <mergeCell ref="A33:B33"/>
    <mergeCell ref="A34:B34"/>
    <mergeCell ref="A35:O35"/>
    <mergeCell ref="A90:B90"/>
    <mergeCell ref="A97:B97"/>
    <mergeCell ref="A98:B98"/>
    <mergeCell ref="A70:B70"/>
    <mergeCell ref="A53:B53"/>
    <mergeCell ref="A54:B54"/>
    <mergeCell ref="A55:B55"/>
    <mergeCell ref="A41:B41"/>
    <mergeCell ref="A39:B39"/>
    <mergeCell ref="A40:B40"/>
    <mergeCell ref="A96:B96"/>
    <mergeCell ref="A89:B89"/>
    <mergeCell ref="A136:O136"/>
    <mergeCell ref="A14:O14"/>
    <mergeCell ref="A100:O100"/>
    <mergeCell ref="A124:B124"/>
    <mergeCell ref="A52:B52"/>
    <mergeCell ref="A38:B38"/>
    <mergeCell ref="A21:O21"/>
    <mergeCell ref="A71:O71"/>
    <mergeCell ref="A56:O56"/>
    <mergeCell ref="A42:O42"/>
    <mergeCell ref="A131:B131"/>
    <mergeCell ref="A25:B25"/>
    <mergeCell ref="A26:B26"/>
    <mergeCell ref="A27:B27"/>
    <mergeCell ref="A82:B82"/>
    <mergeCell ref="A103:B103"/>
    <mergeCell ref="A134:B134"/>
    <mergeCell ref="A28:O28"/>
    <mergeCell ref="A114:O114"/>
    <mergeCell ref="A78:O78"/>
    <mergeCell ref="A117:B117"/>
    <mergeCell ref="A91:B91"/>
    <mergeCell ref="A115:D115"/>
    <mergeCell ref="A129:G129"/>
    <mergeCell ref="A135:O135"/>
    <mergeCell ref="A60:B60"/>
    <mergeCell ref="A59:B59"/>
    <mergeCell ref="A61:B61"/>
    <mergeCell ref="A62:B62"/>
    <mergeCell ref="A99:B99"/>
    <mergeCell ref="A127:B127"/>
    <mergeCell ref="A125:B125"/>
    <mergeCell ref="A126:B126"/>
    <mergeCell ref="A128:B128"/>
    <mergeCell ref="A75:B75"/>
    <mergeCell ref="A76:B76"/>
    <mergeCell ref="A77:B77"/>
    <mergeCell ref="A122:O122"/>
    <mergeCell ref="A132:B132"/>
    <mergeCell ref="A133:B133"/>
    <mergeCell ref="A104:B104"/>
    <mergeCell ref="A105:B105"/>
    <mergeCell ref="A106:B106"/>
    <mergeCell ref="A94:O94"/>
    <mergeCell ref="A101:O101"/>
    <mergeCell ref="A107:O107"/>
  </mergeCells>
  <hyperlinks>
    <hyperlink ref="A80" r:id="rId1"/>
    <hyperlink ref="A79" r:id="rId2"/>
    <hyperlink ref="A8" r:id="rId3"/>
    <hyperlink ref="A22" r:id="rId4"/>
    <hyperlink ref="A29" r:id="rId5"/>
    <hyperlink ref="A36" r:id="rId6"/>
    <hyperlink ref="A15" r:id="rId7"/>
    <hyperlink ref="A87" r:id="rId8"/>
    <hyperlink ref="A94" r:id="rId9"/>
    <hyperlink ref="A101" r:id="rId10"/>
    <hyperlink ref="A108" r:id="rId11"/>
    <hyperlink ref="A122" r:id="rId12"/>
    <hyperlink ref="A136" r:id="rId13"/>
    <hyperlink ref="A30" r:id="rId14"/>
    <hyperlink ref="A43" r:id="rId15"/>
    <hyperlink ref="A50" r:id="rId16"/>
    <hyperlink ref="A57" r:id="rId17"/>
    <hyperlink ref="A64" r:id="rId18"/>
    <hyperlink ref="A65:Q65" r:id="rId19" display="City of Palmdale Approved Plant and Tree List:  http://wrrc.arizona.edu/sites/wrrc.arizona.edu/files/City%20of%20Palmdale%20Approved%20Plant%20and%20Tree%20List.PDF"/>
    <hyperlink ref="A72" r:id="rId20"/>
    <hyperlink ref="A115" r:id="rId21"/>
    <hyperlink ref="A129" r:id="rId22"/>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4" workbookViewId="0">
      <selection activeCell="E18" sqref="E18"/>
    </sheetView>
  </sheetViews>
  <sheetFormatPr baseColWidth="10" defaultColWidth="11" defaultRowHeight="15" x14ac:dyDescent="0"/>
  <cols>
    <col min="1" max="1" width="29.1640625" customWidth="1"/>
  </cols>
  <sheetData>
    <row r="1" spans="1:6" s="12" customFormat="1"/>
    <row r="3" spans="1:6" ht="68" customHeight="1">
      <c r="A3" s="267" t="s">
        <v>133</v>
      </c>
      <c r="B3" s="267"/>
      <c r="C3" s="267"/>
      <c r="D3" s="100"/>
    </row>
    <row r="4" spans="1:6" ht="36" customHeight="1">
      <c r="A4" s="273" t="s">
        <v>132</v>
      </c>
      <c r="B4" s="273"/>
      <c r="C4" s="273"/>
      <c r="D4" s="99"/>
    </row>
    <row r="6" spans="1:6">
      <c r="A6" t="s">
        <v>131</v>
      </c>
    </row>
    <row r="8" spans="1:6">
      <c r="A8" s="274" t="s">
        <v>137</v>
      </c>
      <c r="B8" s="274"/>
      <c r="C8" s="274"/>
    </row>
    <row r="9" spans="1:6" ht="39" customHeight="1">
      <c r="A9" s="271" t="s">
        <v>104</v>
      </c>
      <c r="B9" s="269" t="s">
        <v>134</v>
      </c>
      <c r="C9" s="270"/>
    </row>
    <row r="10" spans="1:6">
      <c r="A10" s="272"/>
      <c r="B10" s="98" t="s">
        <v>105</v>
      </c>
      <c r="C10" s="98" t="s">
        <v>106</v>
      </c>
    </row>
    <row r="11" spans="1:6">
      <c r="A11" s="80" t="s">
        <v>107</v>
      </c>
      <c r="B11" s="98">
        <v>0.26</v>
      </c>
      <c r="C11" s="98">
        <v>0.13</v>
      </c>
    </row>
    <row r="12" spans="1:6">
      <c r="A12" s="80" t="s">
        <v>108</v>
      </c>
      <c r="B12" s="98">
        <v>0.45</v>
      </c>
      <c r="C12" s="98">
        <v>0.26</v>
      </c>
    </row>
    <row r="13" spans="1:6">
      <c r="A13" s="80" t="s">
        <v>109</v>
      </c>
      <c r="B13" s="98">
        <v>0.64</v>
      </c>
      <c r="C13" s="98">
        <v>0.45</v>
      </c>
      <c r="F13" s="97"/>
    </row>
    <row r="15" spans="1:6">
      <c r="A15" t="s">
        <v>136</v>
      </c>
    </row>
    <row r="16" spans="1:6" ht="79" customHeight="1">
      <c r="A16" s="268" t="s">
        <v>135</v>
      </c>
      <c r="B16" s="268"/>
      <c r="C16" s="268"/>
    </row>
    <row r="17" spans="1:3" ht="63" customHeight="1">
      <c r="A17" s="268" t="s">
        <v>138</v>
      </c>
      <c r="B17" s="268"/>
      <c r="C17" s="268"/>
    </row>
    <row r="18" spans="1:3" ht="82" customHeight="1">
      <c r="A18" s="268" t="s">
        <v>139</v>
      </c>
      <c r="B18" s="268"/>
      <c r="C18" s="268"/>
    </row>
    <row r="21" spans="1:3" ht="16" customHeight="1"/>
    <row r="22" spans="1:3" ht="13" customHeight="1"/>
  </sheetData>
  <mergeCells count="8">
    <mergeCell ref="A3:C3"/>
    <mergeCell ref="A17:C17"/>
    <mergeCell ref="A18:C18"/>
    <mergeCell ref="A16:C16"/>
    <mergeCell ref="B9:C9"/>
    <mergeCell ref="A9:A10"/>
    <mergeCell ref="A4:C4"/>
    <mergeCell ref="A8:C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YOUR LOCATION</vt:lpstr>
      <vt:lpstr>EXAMPLE for Tucson</vt:lpstr>
      <vt:lpstr>PPT &amp; ETo data for SW cities</vt:lpstr>
      <vt:lpstr>Plant Water Use coefficients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Audrey</dc:creator>
  <cp:lastModifiedBy>John Polle</cp:lastModifiedBy>
  <dcterms:created xsi:type="dcterms:W3CDTF">2013-01-27T02:17:59Z</dcterms:created>
  <dcterms:modified xsi:type="dcterms:W3CDTF">2017-10-17T21:18:07Z</dcterms:modified>
</cp:coreProperties>
</file>